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TIN\Documents\FINANCIJSKI IZVJEŠTAJI\2025\I.-XII.2025\"/>
    </mc:Choice>
  </mc:AlternateContent>
  <xr:revisionPtr revIDLastSave="0" documentId="8_{E9BD4916-B3DD-4DA0-81C4-2D701816DD0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E322" i="9" s="1"/>
  <c r="B322" i="9" s="1"/>
  <c r="G322" i="9"/>
  <c r="F322" i="9"/>
  <c r="H321" i="9"/>
  <c r="G321" i="9"/>
  <c r="E321" i="9" s="1"/>
  <c r="B321" i="9" s="1"/>
  <c r="F321" i="9"/>
  <c r="H320" i="9"/>
  <c r="G320" i="9"/>
  <c r="F320" i="9"/>
  <c r="H319" i="9"/>
  <c r="G319" i="9"/>
  <c r="E319" i="9" s="1"/>
  <c r="B319" i="9" s="1"/>
  <c r="F319" i="9"/>
  <c r="H318" i="9"/>
  <c r="E318" i="9" s="1"/>
  <c r="B318" i="9" s="1"/>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F292" i="9" s="1"/>
  <c r="L292" i="9"/>
  <c r="E292" i="9"/>
  <c r="M291" i="9"/>
  <c r="F291" i="9" s="1"/>
  <c r="L291" i="9"/>
  <c r="E291" i="9"/>
  <c r="M290" i="9"/>
  <c r="L290" i="9"/>
  <c r="F290" i="9" s="1"/>
  <c r="B290" i="9" s="1"/>
  <c r="E290" i="9"/>
  <c r="M289" i="9"/>
  <c r="L289" i="9"/>
  <c r="E289" i="9"/>
  <c r="M288" i="9"/>
  <c r="F288" i="9" s="1"/>
  <c r="L288" i="9"/>
  <c r="E288" i="9"/>
  <c r="M287" i="9"/>
  <c r="F287" i="9" s="1"/>
  <c r="L287" i="9"/>
  <c r="E287" i="9"/>
  <c r="M286" i="9"/>
  <c r="L286" i="9"/>
  <c r="F286" i="9" s="1"/>
  <c r="B286" i="9" s="1"/>
  <c r="E286" i="9"/>
  <c r="M285" i="9"/>
  <c r="L285" i="9"/>
  <c r="E285" i="9"/>
  <c r="M284" i="9"/>
  <c r="F284" i="9" s="1"/>
  <c r="L284" i="9"/>
  <c r="E284" i="9"/>
  <c r="M283" i="9"/>
  <c r="F283" i="9" s="1"/>
  <c r="L283" i="9"/>
  <c r="E283" i="9"/>
  <c r="M282" i="9"/>
  <c r="L282" i="9"/>
  <c r="E282" i="9"/>
  <c r="M281" i="9"/>
  <c r="L281" i="9"/>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F248" i="9"/>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G164" i="9"/>
  <c r="F164" i="9"/>
  <c r="E164" i="9"/>
  <c r="B164" i="9" s="1"/>
  <c r="H163" i="9"/>
  <c r="E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G152" i="9"/>
  <c r="F152" i="9"/>
  <c r="E152" i="9"/>
  <c r="B152" i="9" s="1"/>
  <c r="H151" i="9"/>
  <c r="E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E134" i="9" s="1"/>
  <c r="B134" i="9" s="1"/>
  <c r="F134" i="9"/>
  <c r="H133" i="9"/>
  <c r="G133" i="9"/>
  <c r="E133" i="9" s="1"/>
  <c r="B133" i="9" s="1"/>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G119" i="9"/>
  <c r="F119" i="9"/>
  <c r="E119" i="9"/>
  <c r="B119" i="9" s="1"/>
  <c r="H118" i="9"/>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E112" i="9"/>
  <c r="B112" i="9" s="1"/>
  <c r="H111" i="9"/>
  <c r="E111" i="9" s="1"/>
  <c r="B111" i="9" s="1"/>
  <c r="G111" i="9"/>
  <c r="F111" i="9"/>
  <c r="H110" i="9"/>
  <c r="G110" i="9"/>
  <c r="F110" i="9"/>
  <c r="H109" i="9"/>
  <c r="G109" i="9"/>
  <c r="F109" i="9"/>
  <c r="H108" i="9"/>
  <c r="G108" i="9"/>
  <c r="F108" i="9"/>
  <c r="H107" i="9"/>
  <c r="G107" i="9"/>
  <c r="F107" i="9"/>
  <c r="H106" i="9"/>
  <c r="G106" i="9"/>
  <c r="F106" i="9"/>
  <c r="E106" i="9"/>
  <c r="B106" i="9" s="1"/>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G89" i="9"/>
  <c r="F89" i="9"/>
  <c r="E89" i="9"/>
  <c r="B89" i="9" s="1"/>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E75" i="9" s="1"/>
  <c r="B75" i="9" s="1"/>
  <c r="F75" i="9"/>
  <c r="H74" i="9"/>
  <c r="E74" i="9" s="1"/>
  <c r="B74" i="9" s="1"/>
  <c r="G74" i="9"/>
  <c r="F74" i="9"/>
  <c r="H73" i="9"/>
  <c r="E73" i="9" s="1"/>
  <c r="B73" i="9" s="1"/>
  <c r="G73" i="9"/>
  <c r="F73" i="9"/>
  <c r="H72" i="9"/>
  <c r="G72" i="9"/>
  <c r="F72" i="9"/>
  <c r="H71" i="9"/>
  <c r="G71" i="9"/>
  <c r="E71" i="9" s="1"/>
  <c r="B71" i="9" s="1"/>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B65" i="9" s="1"/>
  <c r="G65" i="9"/>
  <c r="F65" i="9"/>
  <c r="H64" i="9"/>
  <c r="G64" i="9"/>
  <c r="F64" i="9"/>
  <c r="H63" i="9"/>
  <c r="G63" i="9"/>
  <c r="E63" i="9" s="1"/>
  <c r="B63" i="9" s="1"/>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D92" i="8"/>
  <c r="D87" i="8"/>
  <c r="C1664" i="1" s="1"/>
  <c r="G1664" i="1" s="1"/>
  <c r="D82" i="8"/>
  <c r="D77" i="8"/>
  <c r="D72" i="8"/>
  <c r="D67" i="8"/>
  <c r="C1644" i="1" s="1"/>
  <c r="D62" i="8"/>
  <c r="D57" i="8"/>
  <c r="D52" i="8"/>
  <c r="D46" i="8"/>
  <c r="C1623" i="1" s="1"/>
  <c r="H1623" i="1" s="1"/>
  <c r="D37" i="8"/>
  <c r="D27" i="8"/>
  <c r="D18" i="8"/>
  <c r="D8" i="8"/>
  <c r="E44" i="7"/>
  <c r="I36" i="3" s="1"/>
  <c r="D44" i="7"/>
  <c r="E39" i="7"/>
  <c r="D39" i="7"/>
  <c r="E30" i="7"/>
  <c r="D30" i="7"/>
  <c r="E23" i="7"/>
  <c r="E22" i="7" s="1"/>
  <c r="I34" i="3" s="1"/>
  <c r="D23" i="7"/>
  <c r="E14" i="7"/>
  <c r="D14" i="7"/>
  <c r="C1547" i="1" s="1"/>
  <c r="E7" i="7"/>
  <c r="D7" i="7"/>
  <c r="F140" i="6"/>
  <c r="F139" i="6"/>
  <c r="F138" i="6"/>
  <c r="F137" i="6"/>
  <c r="F136" i="6"/>
  <c r="F135" i="6"/>
  <c r="F134" i="6"/>
  <c r="F133" i="6"/>
  <c r="F132" i="6"/>
  <c r="F131" i="6"/>
  <c r="E130" i="6"/>
  <c r="E129" i="6" s="1"/>
  <c r="D130" i="6"/>
  <c r="F130" i="6" s="1"/>
  <c r="F128" i="6"/>
  <c r="F127" i="6"/>
  <c r="F126" i="6"/>
  <c r="F125" i="6"/>
  <c r="F124" i="6"/>
  <c r="F123" i="6"/>
  <c r="E122" i="6"/>
  <c r="D1518" i="1" s="1"/>
  <c r="G1518" i="1" s="1"/>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1471" i="1" s="1"/>
  <c r="G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G1406" i="1"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1260" i="1" s="1"/>
  <c r="G1260"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E120" i="5"/>
  <c r="F120" i="5" s="1"/>
  <c r="D120" i="5"/>
  <c r="D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D536" i="4"/>
  <c r="F534" i="4"/>
  <c r="F533" i="4"/>
  <c r="E532" i="4"/>
  <c r="D532" i="4"/>
  <c r="F532" i="4" s="1"/>
  <c r="F531" i="4"/>
  <c r="F530" i="4"/>
  <c r="E529" i="4"/>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F431" i="4" s="1"/>
  <c r="E428" i="4"/>
  <c r="D428" i="4"/>
  <c r="F428" i="4" s="1"/>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D366" i="4"/>
  <c r="D361" i="4" s="1"/>
  <c r="F365" i="4"/>
  <c r="F364" i="4"/>
  <c r="F363" i="4"/>
  <c r="F362" i="4"/>
  <c r="E362" i="4"/>
  <c r="D362" i="4"/>
  <c r="F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D309" i="4" s="1"/>
  <c r="D308"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3" i="1" s="1"/>
  <c r="G253" i="1"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5" i="1" s="1"/>
  <c r="G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H1682" i="1" s="1"/>
  <c r="C1681" i="1"/>
  <c r="G1681" i="1" s="1"/>
  <c r="C1680" i="1"/>
  <c r="G1680" i="1" s="1"/>
  <c r="C1679" i="1"/>
  <c r="G1679" i="1" s="1"/>
  <c r="C1678" i="1"/>
  <c r="H1678" i="1" s="1"/>
  <c r="C1677" i="1"/>
  <c r="G1677" i="1" s="1"/>
  <c r="C1676" i="1"/>
  <c r="G1676" i="1" s="1"/>
  <c r="G1675" i="1"/>
  <c r="C1675" i="1"/>
  <c r="H1675" i="1" s="1"/>
  <c r="C1674" i="1"/>
  <c r="H1674" i="1" s="1"/>
  <c r="C1673" i="1"/>
  <c r="G1673" i="1" s="1"/>
  <c r="G1672" i="1"/>
  <c r="C1672" i="1"/>
  <c r="H1672" i="1" s="1"/>
  <c r="C1671" i="1"/>
  <c r="G1671" i="1" s="1"/>
  <c r="G1670" i="1"/>
  <c r="C1670" i="1"/>
  <c r="H1670" i="1" s="1"/>
  <c r="C1669" i="1"/>
  <c r="G1669" i="1" s="1"/>
  <c r="C1668" i="1"/>
  <c r="G1668" i="1" s="1"/>
  <c r="C1667" i="1"/>
  <c r="H1667" i="1" s="1"/>
  <c r="C1666" i="1"/>
  <c r="H1666" i="1" s="1"/>
  <c r="C1665" i="1"/>
  <c r="G1665" i="1" s="1"/>
  <c r="H1663" i="1"/>
  <c r="C1663" i="1"/>
  <c r="G1663" i="1" s="1"/>
  <c r="G1662" i="1"/>
  <c r="C1662" i="1"/>
  <c r="H1662" i="1" s="1"/>
  <c r="C1661" i="1"/>
  <c r="G1661" i="1" s="1"/>
  <c r="G1660" i="1"/>
  <c r="C1660" i="1"/>
  <c r="H1660" i="1" s="1"/>
  <c r="C1659" i="1"/>
  <c r="H1659" i="1" s="1"/>
  <c r="C1658" i="1"/>
  <c r="H1658" i="1" s="1"/>
  <c r="C1657" i="1"/>
  <c r="G1657" i="1" s="1"/>
  <c r="H1656" i="1"/>
  <c r="C1656" i="1"/>
  <c r="G1656" i="1" s="1"/>
  <c r="H1655" i="1"/>
  <c r="C1655" i="1"/>
  <c r="G1655" i="1" s="1"/>
  <c r="C1654" i="1"/>
  <c r="H1654" i="1" s="1"/>
  <c r="C1653" i="1"/>
  <c r="G1653" i="1" s="1"/>
  <c r="G1652" i="1"/>
  <c r="C1652" i="1"/>
  <c r="H1652" i="1" s="1"/>
  <c r="C1651" i="1"/>
  <c r="H1651" i="1" s="1"/>
  <c r="C1650" i="1"/>
  <c r="H1650" i="1" s="1"/>
  <c r="C1649" i="1"/>
  <c r="G1649" i="1" s="1"/>
  <c r="G1648" i="1"/>
  <c r="C1648" i="1"/>
  <c r="H1648" i="1" s="1"/>
  <c r="C1647" i="1"/>
  <c r="G1647" i="1" s="1"/>
  <c r="C1646" i="1"/>
  <c r="H1646" i="1" s="1"/>
  <c r="C1645" i="1"/>
  <c r="G1645" i="1" s="1"/>
  <c r="G1643" i="1"/>
  <c r="C1643" i="1"/>
  <c r="H1643" i="1" s="1"/>
  <c r="C1642" i="1"/>
  <c r="H1642" i="1" s="1"/>
  <c r="C1641" i="1"/>
  <c r="G1641" i="1" s="1"/>
  <c r="C1640" i="1"/>
  <c r="G1640" i="1" s="1"/>
  <c r="C1639" i="1"/>
  <c r="G1639" i="1" s="1"/>
  <c r="C1638" i="1"/>
  <c r="H1638" i="1" s="1"/>
  <c r="C1637" i="1"/>
  <c r="G1637" i="1" s="1"/>
  <c r="C1636" i="1"/>
  <c r="H1636" i="1" s="1"/>
  <c r="G1635" i="1"/>
  <c r="C1635" i="1"/>
  <c r="H1635" i="1" s="1"/>
  <c r="C1634" i="1"/>
  <c r="H1634" i="1" s="1"/>
  <c r="H1633" i="1"/>
  <c r="C1633" i="1"/>
  <c r="G1633" i="1" s="1"/>
  <c r="G1632" i="1"/>
  <c r="C1632" i="1"/>
  <c r="H1632" i="1" s="1"/>
  <c r="C1631" i="1"/>
  <c r="G1631" i="1" s="1"/>
  <c r="C1630" i="1"/>
  <c r="H1630" i="1" s="1"/>
  <c r="C1629" i="1"/>
  <c r="G1629" i="1" s="1"/>
  <c r="C1627" i="1"/>
  <c r="G1626" i="1"/>
  <c r="C1626" i="1"/>
  <c r="H1626" i="1" s="1"/>
  <c r="C1625" i="1"/>
  <c r="C1624" i="1"/>
  <c r="H1624" i="1" s="1"/>
  <c r="H1620" i="1"/>
  <c r="G1620" i="1"/>
  <c r="C1620" i="1"/>
  <c r="C1619" i="1"/>
  <c r="C1618" i="1"/>
  <c r="H1618" i="1" s="1"/>
  <c r="C1617" i="1"/>
  <c r="C1616" i="1"/>
  <c r="H1616" i="1" s="1"/>
  <c r="C1615" i="1"/>
  <c r="H1615" i="1" s="1"/>
  <c r="C1614" i="1"/>
  <c r="C1613" i="1"/>
  <c r="G1613" i="1" s="1"/>
  <c r="G1612" i="1"/>
  <c r="C1612" i="1"/>
  <c r="H1612" i="1" s="1"/>
  <c r="C1611" i="1"/>
  <c r="C1610" i="1"/>
  <c r="H1610" i="1" s="1"/>
  <c r="C1609" i="1"/>
  <c r="C1608" i="1"/>
  <c r="H1608" i="1" s="1"/>
  <c r="C1607" i="1"/>
  <c r="H1607" i="1" s="1"/>
  <c r="C1606" i="1"/>
  <c r="C1605" i="1"/>
  <c r="G1605" i="1" s="1"/>
  <c r="C1604" i="1"/>
  <c r="G1604" i="1" s="1"/>
  <c r="C1603" i="1"/>
  <c r="C1601" i="1"/>
  <c r="C1600" i="1"/>
  <c r="H1600" i="1" s="1"/>
  <c r="G1599" i="1"/>
  <c r="C1599" i="1"/>
  <c r="H1599" i="1" s="1"/>
  <c r="C1598" i="1"/>
  <c r="C1597" i="1"/>
  <c r="G1597" i="1" s="1"/>
  <c r="H1596" i="1"/>
  <c r="C1596" i="1"/>
  <c r="G1596" i="1" s="1"/>
  <c r="C1595" i="1"/>
  <c r="C1594" i="1"/>
  <c r="H1594" i="1" s="1"/>
  <c r="C1593" i="1"/>
  <c r="C1592" i="1"/>
  <c r="H1592" i="1" s="1"/>
  <c r="C1591" i="1"/>
  <c r="H1591" i="1" s="1"/>
  <c r="C1590" i="1"/>
  <c r="C1589" i="1"/>
  <c r="G1589" i="1" s="1"/>
  <c r="C1588" i="1"/>
  <c r="G1588" i="1" s="1"/>
  <c r="C1587" i="1"/>
  <c r="H1587" i="1" s="1"/>
  <c r="C1586" i="1"/>
  <c r="C1585" i="1"/>
  <c r="G1585" i="1" s="1"/>
  <c r="H1584" i="1"/>
  <c r="G1584" i="1"/>
  <c r="C1584" i="1"/>
  <c r="C1582" i="1"/>
  <c r="G1581" i="1"/>
  <c r="D1581" i="1"/>
  <c r="C1581" i="1"/>
  <c r="D1580" i="1"/>
  <c r="C1580" i="1"/>
  <c r="D1579" i="1"/>
  <c r="C1579" i="1"/>
  <c r="D1578" i="1"/>
  <c r="C1578" i="1"/>
  <c r="D1577" i="1"/>
  <c r="C1577" i="1"/>
  <c r="D1576" i="1"/>
  <c r="C1576" i="1"/>
  <c r="D1575" i="1"/>
  <c r="C1575" i="1"/>
  <c r="D1574" i="1"/>
  <c r="J1574" i="1" s="1"/>
  <c r="C1574" i="1"/>
  <c r="G1574" i="1" s="1"/>
  <c r="D1573" i="1"/>
  <c r="C1573" i="1"/>
  <c r="D1572" i="1"/>
  <c r="D1570" i="1"/>
  <c r="C1570" i="1"/>
  <c r="G1570" i="1" s="1"/>
  <c r="D1569" i="1"/>
  <c r="C1569" i="1"/>
  <c r="D1568" i="1"/>
  <c r="J1568" i="1" s="1"/>
  <c r="C1568" i="1"/>
  <c r="D1567" i="1"/>
  <c r="C1567" i="1"/>
  <c r="D1566" i="1"/>
  <c r="G1566" i="1" s="1"/>
  <c r="C1566" i="1"/>
  <c r="D1565" i="1"/>
  <c r="C1565" i="1"/>
  <c r="D1564" i="1"/>
  <c r="C1564" i="1"/>
  <c r="G1564" i="1" s="1"/>
  <c r="D1563" i="1"/>
  <c r="C1563" i="1"/>
  <c r="G1563" i="1" s="1"/>
  <c r="D1562" i="1"/>
  <c r="C1562" i="1"/>
  <c r="D1561" i="1"/>
  <c r="C1561" i="1"/>
  <c r="G1561" i="1" s="1"/>
  <c r="D1560" i="1"/>
  <c r="C1560" i="1"/>
  <c r="D1559" i="1"/>
  <c r="C1559" i="1"/>
  <c r="G1559" i="1" s="1"/>
  <c r="D1558" i="1"/>
  <c r="C1558" i="1"/>
  <c r="G1557" i="1"/>
  <c r="D1557" i="1"/>
  <c r="C1557" i="1"/>
  <c r="D1556" i="1"/>
  <c r="C1556" i="1"/>
  <c r="D1554" i="1"/>
  <c r="C1554" i="1"/>
  <c r="H1554" i="1" s="1"/>
  <c r="G1553" i="1"/>
  <c r="I1553" i="1" s="1"/>
  <c r="D1553" i="1"/>
  <c r="H1553" i="1" s="1"/>
  <c r="C1553" i="1"/>
  <c r="D1552" i="1"/>
  <c r="H1552" i="1" s="1"/>
  <c r="C1552" i="1"/>
  <c r="D1551" i="1"/>
  <c r="H1551" i="1" s="1"/>
  <c r="C1551" i="1"/>
  <c r="G1551" i="1" s="1"/>
  <c r="I1551" i="1" s="1"/>
  <c r="D1550" i="1"/>
  <c r="C1550" i="1"/>
  <c r="D1549" i="1"/>
  <c r="H1549" i="1" s="1"/>
  <c r="C1549" i="1"/>
  <c r="D1548" i="1"/>
  <c r="C1548" i="1"/>
  <c r="D1547" i="1"/>
  <c r="D1546" i="1"/>
  <c r="C1546" i="1"/>
  <c r="D1545" i="1"/>
  <c r="C1545" i="1"/>
  <c r="D1544" i="1"/>
  <c r="H1544" i="1" s="1"/>
  <c r="C1544" i="1"/>
  <c r="J1544" i="1" s="1"/>
  <c r="D1543" i="1"/>
  <c r="C1543" i="1"/>
  <c r="D1542" i="1"/>
  <c r="C1542" i="1"/>
  <c r="J1542" i="1" s="1"/>
  <c r="D1541" i="1"/>
  <c r="G1541" i="1" s="1"/>
  <c r="C1541" i="1"/>
  <c r="D1540" i="1"/>
  <c r="C1540" i="1"/>
  <c r="D1536" i="1"/>
  <c r="C1536" i="1"/>
  <c r="D1535" i="1"/>
  <c r="C1535" i="1"/>
  <c r="H1535" i="1" s="1"/>
  <c r="D1534" i="1"/>
  <c r="G1534" i="1" s="1"/>
  <c r="C1534" i="1"/>
  <c r="G1533" i="1"/>
  <c r="D1533" i="1"/>
  <c r="C1533" i="1"/>
  <c r="D1532" i="1"/>
  <c r="C1532" i="1"/>
  <c r="G1532" i="1" s="1"/>
  <c r="D1531" i="1"/>
  <c r="C1531" i="1"/>
  <c r="D1530" i="1"/>
  <c r="G1530" i="1" s="1"/>
  <c r="C1530" i="1"/>
  <c r="G1529" i="1"/>
  <c r="D1529" i="1"/>
  <c r="C1529" i="1"/>
  <c r="D1528" i="1"/>
  <c r="C1528" i="1"/>
  <c r="G1528" i="1" s="1"/>
  <c r="D1527" i="1"/>
  <c r="C1527" i="1"/>
  <c r="D1526" i="1"/>
  <c r="G1526" i="1" s="1"/>
  <c r="C1526" i="1"/>
  <c r="D1525" i="1"/>
  <c r="D1524" i="1"/>
  <c r="C1524" i="1"/>
  <c r="D1523" i="1"/>
  <c r="C1523" i="1"/>
  <c r="D1522" i="1"/>
  <c r="G1522" i="1" s="1"/>
  <c r="C1522" i="1"/>
  <c r="D1521" i="1"/>
  <c r="G1521" i="1" s="1"/>
  <c r="C1521" i="1"/>
  <c r="D1520" i="1"/>
  <c r="C1520" i="1"/>
  <c r="D1519" i="1"/>
  <c r="C1519" i="1"/>
  <c r="C1518" i="1"/>
  <c r="D1517" i="1"/>
  <c r="G1517" i="1" s="1"/>
  <c r="C1517" i="1"/>
  <c r="D1516" i="1"/>
  <c r="C1516" i="1"/>
  <c r="D1515" i="1"/>
  <c r="C1515" i="1"/>
  <c r="D1514" i="1"/>
  <c r="G1514" i="1" s="1"/>
  <c r="C1514" i="1"/>
  <c r="G1513" i="1"/>
  <c r="D1513" i="1"/>
  <c r="C1513" i="1"/>
  <c r="D1512" i="1"/>
  <c r="C1512" i="1"/>
  <c r="D1511" i="1"/>
  <c r="C1511" i="1"/>
  <c r="C1510" i="1"/>
  <c r="G1509" i="1"/>
  <c r="D1509" i="1"/>
  <c r="C1509" i="1"/>
  <c r="D1508" i="1"/>
  <c r="G1508" i="1" s="1"/>
  <c r="C1508" i="1"/>
  <c r="G1507" i="1"/>
  <c r="D1507" i="1"/>
  <c r="C1507" i="1"/>
  <c r="H1507" i="1" s="1"/>
  <c r="D1506" i="1"/>
  <c r="G1506" i="1" s="1"/>
  <c r="C1506" i="1"/>
  <c r="G1505" i="1"/>
  <c r="D1505" i="1"/>
  <c r="C1505" i="1"/>
  <c r="H1505" i="1" s="1"/>
  <c r="D1504" i="1"/>
  <c r="G1504" i="1" s="1"/>
  <c r="C1504" i="1"/>
  <c r="D1503" i="1"/>
  <c r="G1503" i="1" s="1"/>
  <c r="C1503" i="1"/>
  <c r="D1502" i="1"/>
  <c r="G1502" i="1" s="1"/>
  <c r="C1502" i="1"/>
  <c r="G1501" i="1"/>
  <c r="D1501" i="1"/>
  <c r="C1501" i="1"/>
  <c r="H1501" i="1" s="1"/>
  <c r="D1500" i="1"/>
  <c r="G1500" i="1" s="1"/>
  <c r="C1500" i="1"/>
  <c r="D1499" i="1"/>
  <c r="G1499" i="1" s="1"/>
  <c r="C1499" i="1"/>
  <c r="G1498" i="1"/>
  <c r="D1498" i="1"/>
  <c r="C1498" i="1"/>
  <c r="H1498" i="1" s="1"/>
  <c r="D1497" i="1"/>
  <c r="G1497" i="1" s="1"/>
  <c r="C1497" i="1"/>
  <c r="D1496" i="1"/>
  <c r="G1496" i="1" s="1"/>
  <c r="C1496" i="1"/>
  <c r="D1495" i="1"/>
  <c r="G1495" i="1" s="1"/>
  <c r="C1495" i="1"/>
  <c r="D1494" i="1"/>
  <c r="G1494" i="1" s="1"/>
  <c r="C1494" i="1"/>
  <c r="G1493" i="1"/>
  <c r="D1493" i="1"/>
  <c r="C1493" i="1"/>
  <c r="H1493" i="1" s="1"/>
  <c r="D1492" i="1"/>
  <c r="G1492" i="1" s="1"/>
  <c r="C1492" i="1"/>
  <c r="G1491" i="1"/>
  <c r="D1491" i="1"/>
  <c r="C1491" i="1"/>
  <c r="H1491" i="1" s="1"/>
  <c r="D1490" i="1"/>
  <c r="G1490" i="1" s="1"/>
  <c r="C1490" i="1"/>
  <c r="G1489" i="1"/>
  <c r="D1489" i="1"/>
  <c r="C1489" i="1"/>
  <c r="H1489" i="1" s="1"/>
  <c r="D1488" i="1"/>
  <c r="G1488" i="1" s="1"/>
  <c r="C1488" i="1"/>
  <c r="G1487" i="1"/>
  <c r="D1487" i="1"/>
  <c r="C1487" i="1"/>
  <c r="D1486" i="1"/>
  <c r="G1486" i="1" s="1"/>
  <c r="C1486" i="1"/>
  <c r="C1485" i="1"/>
  <c r="G1484" i="1"/>
  <c r="D1484" i="1"/>
  <c r="C1484" i="1"/>
  <c r="H1484" i="1" s="1"/>
  <c r="D1483" i="1"/>
  <c r="G1483" i="1" s="1"/>
  <c r="C1483" i="1"/>
  <c r="G1482" i="1"/>
  <c r="D1482" i="1"/>
  <c r="C1482" i="1"/>
  <c r="H1482" i="1" s="1"/>
  <c r="D1481" i="1"/>
  <c r="G1481" i="1" s="1"/>
  <c r="C1481" i="1"/>
  <c r="H1481" i="1" s="1"/>
  <c r="G1480" i="1"/>
  <c r="D1480" i="1"/>
  <c r="C1480" i="1"/>
  <c r="H1480" i="1" s="1"/>
  <c r="D1479" i="1"/>
  <c r="G1479" i="1" s="1"/>
  <c r="C1479" i="1"/>
  <c r="D1478" i="1"/>
  <c r="G1478" i="1" s="1"/>
  <c r="C1478" i="1"/>
  <c r="D1477" i="1"/>
  <c r="G1477" i="1" s="1"/>
  <c r="C1477" i="1"/>
  <c r="G1476" i="1"/>
  <c r="D1476" i="1"/>
  <c r="C1476" i="1"/>
  <c r="H1476" i="1" s="1"/>
  <c r="D1475" i="1"/>
  <c r="G1475" i="1" s="1"/>
  <c r="C1475" i="1"/>
  <c r="G1474" i="1"/>
  <c r="D1474" i="1"/>
  <c r="C1474" i="1"/>
  <c r="D1473" i="1"/>
  <c r="G1473" i="1" s="1"/>
  <c r="C1473" i="1"/>
  <c r="G1472" i="1"/>
  <c r="D1472" i="1"/>
  <c r="C1472" i="1"/>
  <c r="H1472" i="1" s="1"/>
  <c r="C1471" i="1"/>
  <c r="G1470" i="1"/>
  <c r="D1470" i="1"/>
  <c r="C1470" i="1"/>
  <c r="D1469" i="1"/>
  <c r="G1469" i="1" s="1"/>
  <c r="C1469" i="1"/>
  <c r="G1468" i="1"/>
  <c r="D1468" i="1"/>
  <c r="C1468" i="1"/>
  <c r="H1468" i="1" s="1"/>
  <c r="D1467" i="1"/>
  <c r="G1467" i="1" s="1"/>
  <c r="C1467" i="1"/>
  <c r="H1467" i="1" s="1"/>
  <c r="G1466" i="1"/>
  <c r="D1466" i="1"/>
  <c r="C1466" i="1"/>
  <c r="H1466" i="1" s="1"/>
  <c r="D1465" i="1"/>
  <c r="G1465" i="1" s="1"/>
  <c r="C1465" i="1"/>
  <c r="G1464" i="1"/>
  <c r="D1464" i="1"/>
  <c r="C1464" i="1"/>
  <c r="H1464" i="1" s="1"/>
  <c r="D1463" i="1"/>
  <c r="G1463" i="1" s="1"/>
  <c r="C1463" i="1"/>
  <c r="D1462" i="1"/>
  <c r="G1462" i="1" s="1"/>
  <c r="C1462" i="1"/>
  <c r="D1461" i="1"/>
  <c r="G1461" i="1" s="1"/>
  <c r="C1461" i="1"/>
  <c r="D1460" i="1"/>
  <c r="G1460" i="1" s="1"/>
  <c r="C1460" i="1"/>
  <c r="D1459" i="1"/>
  <c r="G1459" i="1" s="1"/>
  <c r="C1459" i="1"/>
  <c r="H1459" i="1" s="1"/>
  <c r="D1458" i="1"/>
  <c r="G1458" i="1" s="1"/>
  <c r="C1458" i="1"/>
  <c r="D1457" i="1"/>
  <c r="G1457" i="1" s="1"/>
  <c r="C1457" i="1"/>
  <c r="G1456" i="1"/>
  <c r="D1456" i="1"/>
  <c r="C1456" i="1"/>
  <c r="H1456" i="1" s="1"/>
  <c r="D1455" i="1"/>
  <c r="G1455" i="1" s="1"/>
  <c r="C1455" i="1"/>
  <c r="G1454" i="1"/>
  <c r="D1454" i="1"/>
  <c r="C1454" i="1"/>
  <c r="H1454" i="1" s="1"/>
  <c r="D1453" i="1"/>
  <c r="G1453" i="1" s="1"/>
  <c r="C1453" i="1"/>
  <c r="D1452" i="1"/>
  <c r="G1452" i="1" s="1"/>
  <c r="C1452" i="1"/>
  <c r="D1451" i="1"/>
  <c r="G1451" i="1" s="1"/>
  <c r="C1451" i="1"/>
  <c r="D1450" i="1"/>
  <c r="G1450" i="1" s="1"/>
  <c r="C1450" i="1"/>
  <c r="D1449" i="1"/>
  <c r="G1449" i="1" s="1"/>
  <c r="C1449" i="1"/>
  <c r="D1448" i="1"/>
  <c r="G1448" i="1" s="1"/>
  <c r="C1448" i="1"/>
  <c r="D1447" i="1"/>
  <c r="G1447" i="1" s="1"/>
  <c r="C1447" i="1"/>
  <c r="H1447" i="1" s="1"/>
  <c r="D1446" i="1"/>
  <c r="G1446" i="1" s="1"/>
  <c r="C1446" i="1"/>
  <c r="D1445" i="1"/>
  <c r="G1445" i="1" s="1"/>
  <c r="C1445" i="1"/>
  <c r="D1444" i="1"/>
  <c r="G1444" i="1" s="1"/>
  <c r="C1444" i="1"/>
  <c r="D1443" i="1"/>
  <c r="G1443" i="1" s="1"/>
  <c r="C1443" i="1"/>
  <c r="H1443" i="1" s="1"/>
  <c r="G1442" i="1"/>
  <c r="D1442" i="1"/>
  <c r="C1442" i="1"/>
  <c r="D1441" i="1"/>
  <c r="G1441" i="1" s="1"/>
  <c r="C1441" i="1"/>
  <c r="D1440" i="1"/>
  <c r="G1440" i="1" s="1"/>
  <c r="C1440" i="1"/>
  <c r="D1439" i="1"/>
  <c r="G1439" i="1" s="1"/>
  <c r="C1439" i="1"/>
  <c r="D1438" i="1"/>
  <c r="G1438" i="1" s="1"/>
  <c r="C1438" i="1"/>
  <c r="G1437" i="1"/>
  <c r="D1437" i="1"/>
  <c r="C1437" i="1"/>
  <c r="D1436" i="1"/>
  <c r="G1436" i="1" s="1"/>
  <c r="C1436" i="1"/>
  <c r="D1435" i="1"/>
  <c r="G1435" i="1" s="1"/>
  <c r="C1435" i="1"/>
  <c r="D1434" i="1"/>
  <c r="G1434" i="1" s="1"/>
  <c r="C1434" i="1"/>
  <c r="G1433" i="1"/>
  <c r="D1433" i="1"/>
  <c r="C1433" i="1"/>
  <c r="D1432" i="1"/>
  <c r="G1432" i="1" s="1"/>
  <c r="C1432" i="1"/>
  <c r="G1430" i="1"/>
  <c r="D1430" i="1"/>
  <c r="C1430" i="1"/>
  <c r="D1429" i="1"/>
  <c r="G1429" i="1" s="1"/>
  <c r="C1429" i="1"/>
  <c r="D1428" i="1"/>
  <c r="G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H1420" i="1" s="1"/>
  <c r="D1419" i="1"/>
  <c r="G1419" i="1" s="1"/>
  <c r="C1419" i="1"/>
  <c r="D1418" i="1"/>
  <c r="G1418" i="1" s="1"/>
  <c r="C1418" i="1"/>
  <c r="D1417" i="1"/>
  <c r="G1417" i="1" s="1"/>
  <c r="C1417" i="1"/>
  <c r="D1416" i="1"/>
  <c r="G1416" i="1" s="1"/>
  <c r="C1416" i="1"/>
  <c r="G1415" i="1"/>
  <c r="D1415" i="1"/>
  <c r="C1415" i="1"/>
  <c r="G1414" i="1"/>
  <c r="D1414" i="1"/>
  <c r="C1414" i="1"/>
  <c r="D1413" i="1"/>
  <c r="G1413" i="1" s="1"/>
  <c r="C1413" i="1"/>
  <c r="D1412" i="1"/>
  <c r="G1412" i="1" s="1"/>
  <c r="C1412" i="1"/>
  <c r="H1412" i="1" s="1"/>
  <c r="D1411" i="1"/>
  <c r="G1411" i="1" s="1"/>
  <c r="C1411" i="1"/>
  <c r="D1410" i="1"/>
  <c r="G1410" i="1" s="1"/>
  <c r="C1410" i="1"/>
  <c r="D1409" i="1"/>
  <c r="G1409" i="1" s="1"/>
  <c r="C1409" i="1"/>
  <c r="D1408" i="1"/>
  <c r="G1408" i="1" s="1"/>
  <c r="C1408" i="1"/>
  <c r="D1407" i="1"/>
  <c r="G1407" i="1" s="1"/>
  <c r="C1407" i="1"/>
  <c r="C1406" i="1"/>
  <c r="D1405" i="1"/>
  <c r="G1405" i="1" s="1"/>
  <c r="C1405" i="1"/>
  <c r="D1404" i="1"/>
  <c r="G1404" i="1" s="1"/>
  <c r="C1404" i="1"/>
  <c r="H1404" i="1" s="1"/>
  <c r="D1403" i="1"/>
  <c r="G1403" i="1" s="1"/>
  <c r="C1403" i="1"/>
  <c r="D1402" i="1"/>
  <c r="G1402" i="1" s="1"/>
  <c r="C1402" i="1"/>
  <c r="C1401" i="1"/>
  <c r="D1400" i="1"/>
  <c r="G1400" i="1" s="1"/>
  <c r="C1400" i="1"/>
  <c r="D1399" i="1"/>
  <c r="C1399" i="1"/>
  <c r="D1398" i="1"/>
  <c r="G1398" i="1" s="1"/>
  <c r="C1398" i="1"/>
  <c r="D1397" i="1"/>
  <c r="C1397" i="1"/>
  <c r="D1396" i="1"/>
  <c r="G1396" i="1" s="1"/>
  <c r="C1396" i="1"/>
  <c r="H1396" i="1" s="1"/>
  <c r="D1395" i="1"/>
  <c r="C1395" i="1"/>
  <c r="H1395" i="1" s="1"/>
  <c r="D1394" i="1"/>
  <c r="C1394" i="1"/>
  <c r="G1394" i="1" s="1"/>
  <c r="D1393" i="1"/>
  <c r="C1393" i="1"/>
  <c r="D1392" i="1"/>
  <c r="C1392" i="1"/>
  <c r="D1391" i="1"/>
  <c r="C1391" i="1"/>
  <c r="D1390" i="1"/>
  <c r="C1390" i="1"/>
  <c r="D1389" i="1"/>
  <c r="C1389" i="1"/>
  <c r="D1388" i="1"/>
  <c r="C1388" i="1"/>
  <c r="H1388" i="1" s="1"/>
  <c r="D1387" i="1"/>
  <c r="C1387" i="1"/>
  <c r="H1387" i="1" s="1"/>
  <c r="G1386" i="1"/>
  <c r="D1386" i="1"/>
  <c r="C1386" i="1"/>
  <c r="D1385" i="1"/>
  <c r="C1385" i="1"/>
  <c r="D1384" i="1"/>
  <c r="C1384" i="1"/>
  <c r="D1383" i="1"/>
  <c r="C1383" i="1"/>
  <c r="D1382" i="1"/>
  <c r="C1382" i="1"/>
  <c r="D1381" i="1"/>
  <c r="C1381" i="1"/>
  <c r="D1380" i="1"/>
  <c r="C1380" i="1"/>
  <c r="H1380" i="1" s="1"/>
  <c r="D1379" i="1"/>
  <c r="C1379" i="1"/>
  <c r="H1379" i="1" s="1"/>
  <c r="D1378" i="1"/>
  <c r="C1378" i="1"/>
  <c r="G1378" i="1" s="1"/>
  <c r="D1377" i="1"/>
  <c r="C1377" i="1"/>
  <c r="D1376" i="1"/>
  <c r="C1376" i="1"/>
  <c r="D1375" i="1"/>
  <c r="C1375" i="1"/>
  <c r="D1374" i="1"/>
  <c r="C1374" i="1"/>
  <c r="D1373" i="1"/>
  <c r="C1373" i="1"/>
  <c r="D1372" i="1"/>
  <c r="C1372" i="1"/>
  <c r="H1372" i="1" s="1"/>
  <c r="G1371" i="1"/>
  <c r="D1371" i="1"/>
  <c r="C1371" i="1"/>
  <c r="H1371" i="1" s="1"/>
  <c r="D1370" i="1"/>
  <c r="C1370" i="1"/>
  <c r="G1370" i="1" s="1"/>
  <c r="D1369" i="1"/>
  <c r="C1369" i="1"/>
  <c r="D1368" i="1"/>
  <c r="C1368" i="1"/>
  <c r="D1367" i="1"/>
  <c r="G1367" i="1" s="1"/>
  <c r="C1367" i="1"/>
  <c r="G1366" i="1"/>
  <c r="D1366" i="1"/>
  <c r="C1366" i="1"/>
  <c r="D1365" i="1"/>
  <c r="G1365" i="1" s="1"/>
  <c r="C1365" i="1"/>
  <c r="D1364" i="1"/>
  <c r="G1364" i="1" s="1"/>
  <c r="C1364" i="1"/>
  <c r="G1363" i="1"/>
  <c r="D1363" i="1"/>
  <c r="C1363" i="1"/>
  <c r="H1363" i="1" s="1"/>
  <c r="D1362" i="1"/>
  <c r="G1362" i="1" s="1"/>
  <c r="C1362" i="1"/>
  <c r="G1361" i="1"/>
  <c r="D1361" i="1"/>
  <c r="C1361" i="1"/>
  <c r="D1360" i="1"/>
  <c r="G1360" i="1" s="1"/>
  <c r="C1360" i="1"/>
  <c r="D1359" i="1"/>
  <c r="G1359" i="1" s="1"/>
  <c r="C1359" i="1"/>
  <c r="G1358" i="1"/>
  <c r="D1358" i="1"/>
  <c r="C1358" i="1"/>
  <c r="G1357" i="1"/>
  <c r="D1357" i="1"/>
  <c r="C1357" i="1"/>
  <c r="D1356" i="1"/>
  <c r="G1356" i="1" s="1"/>
  <c r="C1356" i="1"/>
  <c r="G1355" i="1"/>
  <c r="D1355" i="1"/>
  <c r="C1355" i="1"/>
  <c r="H1355" i="1" s="1"/>
  <c r="D1354" i="1"/>
  <c r="G1354" i="1" s="1"/>
  <c r="C1354" i="1"/>
  <c r="G1353" i="1"/>
  <c r="D1353" i="1"/>
  <c r="C1353" i="1"/>
  <c r="D1352" i="1"/>
  <c r="G1352" i="1" s="1"/>
  <c r="C1352" i="1"/>
  <c r="D1351" i="1"/>
  <c r="G1351" i="1" s="1"/>
  <c r="C1351" i="1"/>
  <c r="G1350" i="1"/>
  <c r="D1350" i="1"/>
  <c r="C1350" i="1"/>
  <c r="D1349" i="1"/>
  <c r="G1349" i="1" s="1"/>
  <c r="C1349" i="1"/>
  <c r="D1348" i="1"/>
  <c r="G1348" i="1" s="1"/>
  <c r="C1348" i="1"/>
  <c r="G1347" i="1"/>
  <c r="D1347" i="1"/>
  <c r="C1347" i="1"/>
  <c r="H1347" i="1" s="1"/>
  <c r="D1346" i="1"/>
  <c r="G1346" i="1" s="1"/>
  <c r="C1346" i="1"/>
  <c r="D1345" i="1"/>
  <c r="G1345" i="1" s="1"/>
  <c r="C1345" i="1"/>
  <c r="D1344" i="1"/>
  <c r="G1344" i="1" s="1"/>
  <c r="C1344" i="1"/>
  <c r="G1343" i="1"/>
  <c r="D1343" i="1"/>
  <c r="C1343" i="1"/>
  <c r="H1343" i="1" s="1"/>
  <c r="G1342" i="1"/>
  <c r="D1342" i="1"/>
  <c r="C1342" i="1"/>
  <c r="D1341" i="1"/>
  <c r="G1341" i="1" s="1"/>
  <c r="C1341" i="1"/>
  <c r="D1340" i="1"/>
  <c r="G1340" i="1" s="1"/>
  <c r="C1340" i="1"/>
  <c r="D1339" i="1"/>
  <c r="G1339" i="1" s="1"/>
  <c r="C1339" i="1"/>
  <c r="D1338" i="1"/>
  <c r="G1338" i="1" s="1"/>
  <c r="C1338" i="1"/>
  <c r="G1337" i="1"/>
  <c r="D1337" i="1"/>
  <c r="C1337" i="1"/>
  <c r="D1336" i="1"/>
  <c r="G1336" i="1" s="1"/>
  <c r="C1336" i="1"/>
  <c r="G1335" i="1"/>
  <c r="D1335" i="1"/>
  <c r="C1335" i="1"/>
  <c r="H1335" i="1" s="1"/>
  <c r="D1334" i="1"/>
  <c r="G1334" i="1" s="1"/>
  <c r="C1334" i="1"/>
  <c r="D1333" i="1"/>
  <c r="G1333" i="1" s="1"/>
  <c r="C1333" i="1"/>
  <c r="D1332" i="1"/>
  <c r="G1332" i="1" s="1"/>
  <c r="C1332" i="1"/>
  <c r="G1331" i="1"/>
  <c r="D1331" i="1"/>
  <c r="C1331" i="1"/>
  <c r="H1331" i="1" s="1"/>
  <c r="D1330" i="1"/>
  <c r="G1330" i="1" s="1"/>
  <c r="C1330" i="1"/>
  <c r="D1329" i="1"/>
  <c r="G1329" i="1" s="1"/>
  <c r="C1329" i="1"/>
  <c r="D1328" i="1"/>
  <c r="G1328" i="1" s="1"/>
  <c r="C1328" i="1"/>
  <c r="D1327" i="1"/>
  <c r="G1327" i="1" s="1"/>
  <c r="C1327" i="1"/>
  <c r="G1326" i="1"/>
  <c r="D1326" i="1"/>
  <c r="C1326" i="1"/>
  <c r="G1325" i="1"/>
  <c r="D1325" i="1"/>
  <c r="C1325" i="1"/>
  <c r="D1324" i="1"/>
  <c r="G1324" i="1" s="1"/>
  <c r="C1324" i="1"/>
  <c r="G1323" i="1"/>
  <c r="D1323" i="1"/>
  <c r="C1323" i="1"/>
  <c r="H1323" i="1" s="1"/>
  <c r="G1322" i="1"/>
  <c r="D1322" i="1"/>
  <c r="C1322" i="1"/>
  <c r="G1321" i="1"/>
  <c r="D1321" i="1"/>
  <c r="C1321" i="1"/>
  <c r="D1320" i="1"/>
  <c r="G1320" i="1" s="1"/>
  <c r="C1320" i="1"/>
  <c r="G1319" i="1"/>
  <c r="D1319" i="1"/>
  <c r="C1319" i="1"/>
  <c r="H1319" i="1" s="1"/>
  <c r="G1318" i="1"/>
  <c r="D1318" i="1"/>
  <c r="C1318" i="1"/>
  <c r="G1317" i="1"/>
  <c r="D1317" i="1"/>
  <c r="C1317" i="1"/>
  <c r="D1316" i="1"/>
  <c r="G1316" i="1" s="1"/>
  <c r="C1316" i="1"/>
  <c r="G1315" i="1"/>
  <c r="D1315" i="1"/>
  <c r="C1315" i="1"/>
  <c r="H1315" i="1" s="1"/>
  <c r="G1314" i="1"/>
  <c r="D1314" i="1"/>
  <c r="C1314" i="1"/>
  <c r="D1313" i="1"/>
  <c r="G1313" i="1" s="1"/>
  <c r="C1313" i="1"/>
  <c r="D1312" i="1"/>
  <c r="G1312" i="1" s="1"/>
  <c r="C1312" i="1"/>
  <c r="G1311" i="1"/>
  <c r="D1311" i="1"/>
  <c r="C1311" i="1"/>
  <c r="H1311" i="1" s="1"/>
  <c r="G1310" i="1"/>
  <c r="D1310" i="1"/>
  <c r="C1310" i="1"/>
  <c r="G1309" i="1"/>
  <c r="D1309" i="1"/>
  <c r="C1309" i="1"/>
  <c r="D1308" i="1"/>
  <c r="G1308" i="1" s="1"/>
  <c r="C1308" i="1"/>
  <c r="G1307" i="1"/>
  <c r="D1307" i="1"/>
  <c r="C1307" i="1"/>
  <c r="H1307" i="1" s="1"/>
  <c r="D1306" i="1"/>
  <c r="G1306" i="1" s="1"/>
  <c r="C1306" i="1"/>
  <c r="D1305" i="1"/>
  <c r="G1305" i="1" s="1"/>
  <c r="C1305" i="1"/>
  <c r="D1304" i="1"/>
  <c r="G1304" i="1" s="1"/>
  <c r="C1304" i="1"/>
  <c r="G1303" i="1"/>
  <c r="D1303" i="1"/>
  <c r="C1303" i="1"/>
  <c r="H1303" i="1" s="1"/>
  <c r="G1302" i="1"/>
  <c r="D1302" i="1"/>
  <c r="C1302" i="1"/>
  <c r="G1301" i="1"/>
  <c r="D1301" i="1"/>
  <c r="C1301" i="1"/>
  <c r="D1300" i="1"/>
  <c r="G1300" i="1" s="1"/>
  <c r="C1300" i="1"/>
  <c r="G1299" i="1"/>
  <c r="D1299" i="1"/>
  <c r="C1299" i="1"/>
  <c r="H1299" i="1" s="1"/>
  <c r="G1298" i="1"/>
  <c r="D1298" i="1"/>
  <c r="C1298" i="1"/>
  <c r="G1297" i="1"/>
  <c r="D1297" i="1"/>
  <c r="C1297" i="1"/>
  <c r="D1296" i="1"/>
  <c r="G1296" i="1" s="1"/>
  <c r="C1296" i="1"/>
  <c r="G1295" i="1"/>
  <c r="D1295" i="1"/>
  <c r="C1295" i="1"/>
  <c r="H1295" i="1" s="1"/>
  <c r="G1294" i="1"/>
  <c r="D1294" i="1"/>
  <c r="C1294" i="1"/>
  <c r="G1293" i="1"/>
  <c r="D1293" i="1"/>
  <c r="C1293" i="1"/>
  <c r="D1292" i="1"/>
  <c r="C1292" i="1"/>
  <c r="G1291" i="1"/>
  <c r="D1291" i="1"/>
  <c r="C1291" i="1"/>
  <c r="H1291" i="1" s="1"/>
  <c r="G1290" i="1"/>
  <c r="D1290" i="1"/>
  <c r="C1290" i="1"/>
  <c r="G1289" i="1"/>
  <c r="D1289" i="1"/>
  <c r="C1289" i="1"/>
  <c r="D1288" i="1"/>
  <c r="G1288" i="1" s="1"/>
  <c r="C1288" i="1"/>
  <c r="G1287" i="1"/>
  <c r="D1287" i="1"/>
  <c r="C1287" i="1"/>
  <c r="H1287" i="1" s="1"/>
  <c r="G1286" i="1"/>
  <c r="D1286" i="1"/>
  <c r="C1286" i="1"/>
  <c r="G1285" i="1"/>
  <c r="D1285" i="1"/>
  <c r="C1285" i="1"/>
  <c r="D1284" i="1"/>
  <c r="G1284" i="1" s="1"/>
  <c r="C1284" i="1"/>
  <c r="G1283" i="1"/>
  <c r="D1283" i="1"/>
  <c r="C1283" i="1"/>
  <c r="H1283" i="1" s="1"/>
  <c r="G1282" i="1"/>
  <c r="D1282" i="1"/>
  <c r="C1282" i="1"/>
  <c r="G1281" i="1"/>
  <c r="D1281" i="1"/>
  <c r="C1281" i="1"/>
  <c r="D1280" i="1"/>
  <c r="G1280" i="1" s="1"/>
  <c r="C1280" i="1"/>
  <c r="G1279" i="1"/>
  <c r="D1279" i="1"/>
  <c r="C1279" i="1"/>
  <c r="H1279" i="1" s="1"/>
  <c r="D1278" i="1"/>
  <c r="C1278" i="1"/>
  <c r="G1277" i="1"/>
  <c r="D1277" i="1"/>
  <c r="C1277" i="1"/>
  <c r="D1276" i="1"/>
  <c r="G1276" i="1" s="1"/>
  <c r="C1276" i="1"/>
  <c r="G1275" i="1"/>
  <c r="D1275" i="1"/>
  <c r="C1275" i="1"/>
  <c r="H1275" i="1" s="1"/>
  <c r="G1274" i="1"/>
  <c r="D1274" i="1"/>
  <c r="C1274" i="1"/>
  <c r="G1273" i="1"/>
  <c r="D1273" i="1"/>
  <c r="C1273" i="1"/>
  <c r="D1272" i="1"/>
  <c r="G1272" i="1" s="1"/>
  <c r="C1272" i="1"/>
  <c r="G1271" i="1"/>
  <c r="D1271" i="1"/>
  <c r="C1271" i="1"/>
  <c r="H1271" i="1" s="1"/>
  <c r="G1270" i="1"/>
  <c r="D1270" i="1"/>
  <c r="C1270" i="1"/>
  <c r="G1269" i="1"/>
  <c r="D1269" i="1"/>
  <c r="C1269" i="1"/>
  <c r="D1268" i="1"/>
  <c r="G1268" i="1" s="1"/>
  <c r="C1268" i="1"/>
  <c r="D1267" i="1"/>
  <c r="G1267" i="1" s="1"/>
  <c r="C1267" i="1"/>
  <c r="D1266" i="1"/>
  <c r="G1266" i="1" s="1"/>
  <c r="C1266" i="1"/>
  <c r="D1265" i="1"/>
  <c r="G1265" i="1" s="1"/>
  <c r="C1265" i="1"/>
  <c r="D1264" i="1"/>
  <c r="G1264" i="1" s="1"/>
  <c r="C1264" i="1"/>
  <c r="D1263" i="1"/>
  <c r="G1263" i="1" s="1"/>
  <c r="C1263" i="1"/>
  <c r="G1262" i="1"/>
  <c r="D1262" i="1"/>
  <c r="C1262" i="1"/>
  <c r="D1261" i="1"/>
  <c r="G1261" i="1" s="1"/>
  <c r="C1261" i="1"/>
  <c r="C1260" i="1"/>
  <c r="C1259" i="1"/>
  <c r="G1258" i="1"/>
  <c r="D1258" i="1"/>
  <c r="C1258" i="1"/>
  <c r="D1257" i="1"/>
  <c r="G1257" i="1" s="1"/>
  <c r="C1257" i="1"/>
  <c r="D1256" i="1"/>
  <c r="G1256" i="1" s="1"/>
  <c r="C1256" i="1"/>
  <c r="G1254" i="1"/>
  <c r="D1254" i="1"/>
  <c r="C1254" i="1"/>
  <c r="D1253" i="1"/>
  <c r="G1253" i="1" s="1"/>
  <c r="C1253" i="1"/>
  <c r="D1252" i="1"/>
  <c r="G1252" i="1" s="1"/>
  <c r="C1252" i="1"/>
  <c r="H1252" i="1" s="1"/>
  <c r="D1251" i="1"/>
  <c r="G1251" i="1" s="1"/>
  <c r="C1251" i="1"/>
  <c r="D1250" i="1"/>
  <c r="G1250" i="1" s="1"/>
  <c r="C1250" i="1"/>
  <c r="D1249" i="1"/>
  <c r="C1249" i="1"/>
  <c r="D1248" i="1"/>
  <c r="C1248" i="1"/>
  <c r="G1247" i="1"/>
  <c r="D1247" i="1"/>
  <c r="C1247" i="1"/>
  <c r="D1246" i="1"/>
  <c r="G1246" i="1" s="1"/>
  <c r="C1246" i="1"/>
  <c r="D1245" i="1"/>
  <c r="C1245" i="1"/>
  <c r="D1244" i="1"/>
  <c r="C1244" i="1"/>
  <c r="D1243" i="1"/>
  <c r="G1243" i="1" s="1"/>
  <c r="C1243" i="1"/>
  <c r="G1242" i="1"/>
  <c r="D1242" i="1"/>
  <c r="C1242" i="1"/>
  <c r="D1241" i="1"/>
  <c r="C1241" i="1"/>
  <c r="D1240" i="1"/>
  <c r="C1240" i="1"/>
  <c r="D1239" i="1"/>
  <c r="G1239" i="1" s="1"/>
  <c r="C1239" i="1"/>
  <c r="G1238" i="1"/>
  <c r="D1238" i="1"/>
  <c r="C1238" i="1"/>
  <c r="D1237" i="1"/>
  <c r="C1237" i="1"/>
  <c r="D1236" i="1"/>
  <c r="C1236" i="1"/>
  <c r="D1235" i="1"/>
  <c r="G1235" i="1" s="1"/>
  <c r="C1235" i="1"/>
  <c r="D1234" i="1"/>
  <c r="G1234" i="1" s="1"/>
  <c r="C1234" i="1"/>
  <c r="D1233" i="1"/>
  <c r="C1233" i="1"/>
  <c r="D1232" i="1"/>
  <c r="C1232" i="1"/>
  <c r="D1231" i="1"/>
  <c r="G1231" i="1" s="1"/>
  <c r="C1231" i="1"/>
  <c r="G1230" i="1"/>
  <c r="D1230" i="1"/>
  <c r="C1230" i="1"/>
  <c r="D1229" i="1"/>
  <c r="C1229" i="1"/>
  <c r="D1228" i="1"/>
  <c r="C1228" i="1"/>
  <c r="D1227" i="1"/>
  <c r="G1227" i="1" s="1"/>
  <c r="C1227" i="1"/>
  <c r="D1226" i="1"/>
  <c r="G1226" i="1" s="1"/>
  <c r="C1226" i="1"/>
  <c r="D1225" i="1"/>
  <c r="C1225" i="1"/>
  <c r="D1224" i="1"/>
  <c r="C1224" i="1"/>
  <c r="C1223" i="1"/>
  <c r="D1222" i="1"/>
  <c r="G1222" i="1" s="1"/>
  <c r="C1222" i="1"/>
  <c r="D1221" i="1"/>
  <c r="C1221" i="1"/>
  <c r="D1220" i="1"/>
  <c r="C1220" i="1"/>
  <c r="G1219" i="1"/>
  <c r="D1219" i="1"/>
  <c r="C1219" i="1"/>
  <c r="G1218" i="1"/>
  <c r="D1218" i="1"/>
  <c r="C1218" i="1"/>
  <c r="D1217" i="1"/>
  <c r="C1217" i="1"/>
  <c r="D1216" i="1"/>
  <c r="C1216" i="1"/>
  <c r="D1215" i="1"/>
  <c r="G1215" i="1" s="1"/>
  <c r="C1215" i="1"/>
  <c r="D1214" i="1"/>
  <c r="G1214" i="1" s="1"/>
  <c r="C1214" i="1"/>
  <c r="D1213" i="1"/>
  <c r="C1213" i="1"/>
  <c r="D1212" i="1"/>
  <c r="C1212" i="1"/>
  <c r="G1211" i="1"/>
  <c r="D1211" i="1"/>
  <c r="C1211" i="1"/>
  <c r="D1210" i="1"/>
  <c r="G1210" i="1" s="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7" i="1"/>
  <c r="D1137" i="1"/>
  <c r="C1137" i="1"/>
  <c r="G1137" i="1" s="1"/>
  <c r="D1136" i="1"/>
  <c r="H1136" i="1" s="1"/>
  <c r="C1136" i="1"/>
  <c r="D1135" i="1"/>
  <c r="C1135" i="1"/>
  <c r="D1134" i="1"/>
  <c r="C1134" i="1"/>
  <c r="H1133" i="1"/>
  <c r="D1133" i="1"/>
  <c r="C1133" i="1"/>
  <c r="G1133" i="1" s="1"/>
  <c r="D1132" i="1"/>
  <c r="H1132" i="1" s="1"/>
  <c r="C1132" i="1"/>
  <c r="D1131" i="1"/>
  <c r="C1131" i="1"/>
  <c r="D1130" i="1"/>
  <c r="C1130" i="1"/>
  <c r="H1129" i="1"/>
  <c r="D1129" i="1"/>
  <c r="C1129" i="1"/>
  <c r="H1128" i="1"/>
  <c r="D1128" i="1"/>
  <c r="C1128" i="1"/>
  <c r="G1128" i="1" s="1"/>
  <c r="D1127" i="1"/>
  <c r="C1127" i="1"/>
  <c r="D1126" i="1"/>
  <c r="C1126" i="1"/>
  <c r="D1125" i="1"/>
  <c r="H1125" i="1" s="1"/>
  <c r="C1125" i="1"/>
  <c r="C1124" i="1"/>
  <c r="D1123" i="1"/>
  <c r="C1123" i="1"/>
  <c r="D1122" i="1"/>
  <c r="C1122" i="1"/>
  <c r="G1122" i="1" s="1"/>
  <c r="H1121" i="1"/>
  <c r="D1121" i="1"/>
  <c r="C1121" i="1"/>
  <c r="G1121" i="1" s="1"/>
  <c r="H1120" i="1"/>
  <c r="D1120" i="1"/>
  <c r="C1120" i="1"/>
  <c r="D1119" i="1"/>
  <c r="C1119" i="1"/>
  <c r="D1118" i="1"/>
  <c r="C1118" i="1"/>
  <c r="D1117" i="1"/>
  <c r="H1117" i="1" s="1"/>
  <c r="C1117" i="1"/>
  <c r="D1116" i="1"/>
  <c r="H1116" i="1" s="1"/>
  <c r="C1116" i="1"/>
  <c r="G1116" i="1" s="1"/>
  <c r="D1115" i="1"/>
  <c r="C1115" i="1"/>
  <c r="D1114" i="1"/>
  <c r="C1114" i="1"/>
  <c r="G1114" i="1" s="1"/>
  <c r="D1113" i="1"/>
  <c r="H1113" i="1" s="1"/>
  <c r="C1113" i="1"/>
  <c r="G1113" i="1" s="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8" i="1"/>
  <c r="D938" i="1"/>
  <c r="G938" i="1" s="1"/>
  <c r="C938" i="1"/>
  <c r="D937" i="1"/>
  <c r="G937" i="1" s="1"/>
  <c r="C937" i="1"/>
  <c r="D936" i="1"/>
  <c r="G936" i="1" s="1"/>
  <c r="C936" i="1"/>
  <c r="D935" i="1"/>
  <c r="G935" i="1" s="1"/>
  <c r="C935" i="1"/>
  <c r="H934" i="1"/>
  <c r="D934" i="1"/>
  <c r="G934" i="1" s="1"/>
  <c r="C934" i="1"/>
  <c r="D933" i="1"/>
  <c r="G933" i="1" s="1"/>
  <c r="C933" i="1"/>
  <c r="D932" i="1"/>
  <c r="G932" i="1" s="1"/>
  <c r="C932" i="1"/>
  <c r="D931" i="1"/>
  <c r="G931" i="1" s="1"/>
  <c r="C931" i="1"/>
  <c r="H930" i="1"/>
  <c r="D930" i="1"/>
  <c r="G930" i="1" s="1"/>
  <c r="C930" i="1"/>
  <c r="D929" i="1"/>
  <c r="G929" i="1" s="1"/>
  <c r="C929" i="1"/>
  <c r="D928" i="1"/>
  <c r="G928" i="1" s="1"/>
  <c r="C928" i="1"/>
  <c r="D927" i="1"/>
  <c r="G927" i="1" s="1"/>
  <c r="C927" i="1"/>
  <c r="H926" i="1"/>
  <c r="D926" i="1"/>
  <c r="G926" i="1" s="1"/>
  <c r="C926" i="1"/>
  <c r="D925" i="1"/>
  <c r="G925" i="1" s="1"/>
  <c r="C925" i="1"/>
  <c r="H924" i="1"/>
  <c r="D924" i="1"/>
  <c r="G924" i="1" s="1"/>
  <c r="C924" i="1"/>
  <c r="D923" i="1"/>
  <c r="G923" i="1" s="1"/>
  <c r="C923" i="1"/>
  <c r="D922" i="1"/>
  <c r="G922" i="1" s="1"/>
  <c r="C922" i="1"/>
  <c r="D921" i="1"/>
  <c r="G921" i="1" s="1"/>
  <c r="C921" i="1"/>
  <c r="H920" i="1"/>
  <c r="D920" i="1"/>
  <c r="G920" i="1" s="1"/>
  <c r="C920" i="1"/>
  <c r="D919" i="1"/>
  <c r="G919" i="1" s="1"/>
  <c r="C919" i="1"/>
  <c r="D918" i="1"/>
  <c r="G918" i="1" s="1"/>
  <c r="C918" i="1"/>
  <c r="D917" i="1"/>
  <c r="G917" i="1" s="1"/>
  <c r="C917" i="1"/>
  <c r="H916" i="1"/>
  <c r="D916" i="1"/>
  <c r="G916" i="1" s="1"/>
  <c r="C916" i="1"/>
  <c r="D915" i="1"/>
  <c r="G915" i="1" s="1"/>
  <c r="C915" i="1"/>
  <c r="D914" i="1"/>
  <c r="G914" i="1" s="1"/>
  <c r="C914" i="1"/>
  <c r="D913" i="1"/>
  <c r="G913" i="1" s="1"/>
  <c r="C913" i="1"/>
  <c r="H912" i="1"/>
  <c r="D912" i="1"/>
  <c r="G912" i="1" s="1"/>
  <c r="C912" i="1"/>
  <c r="D911" i="1"/>
  <c r="G911" i="1" s="1"/>
  <c r="C911" i="1"/>
  <c r="D910" i="1"/>
  <c r="G910" i="1" s="1"/>
  <c r="C910" i="1"/>
  <c r="D909" i="1"/>
  <c r="G909" i="1" s="1"/>
  <c r="C909" i="1"/>
  <c r="H908" i="1"/>
  <c r="D908" i="1"/>
  <c r="G908" i="1" s="1"/>
  <c r="C908" i="1"/>
  <c r="D907" i="1"/>
  <c r="G907" i="1" s="1"/>
  <c r="C907" i="1"/>
  <c r="D906" i="1"/>
  <c r="G906" i="1" s="1"/>
  <c r="C906" i="1"/>
  <c r="D905" i="1"/>
  <c r="G905" i="1" s="1"/>
  <c r="C905" i="1"/>
  <c r="H904" i="1"/>
  <c r="D904" i="1"/>
  <c r="G904" i="1" s="1"/>
  <c r="C904" i="1"/>
  <c r="D903" i="1"/>
  <c r="G903" i="1" s="1"/>
  <c r="C903" i="1"/>
  <c r="D902" i="1"/>
  <c r="G902" i="1" s="1"/>
  <c r="C902" i="1"/>
  <c r="D901" i="1"/>
  <c r="G901" i="1" s="1"/>
  <c r="C901" i="1"/>
  <c r="H900" i="1"/>
  <c r="D900" i="1"/>
  <c r="G900" i="1" s="1"/>
  <c r="C900" i="1"/>
  <c r="D899" i="1"/>
  <c r="G899" i="1" s="1"/>
  <c r="C899" i="1"/>
  <c r="D898" i="1"/>
  <c r="G898" i="1" s="1"/>
  <c r="C898" i="1"/>
  <c r="H897" i="1"/>
  <c r="D897" i="1"/>
  <c r="G897" i="1" s="1"/>
  <c r="C897" i="1"/>
  <c r="D896" i="1"/>
  <c r="G896" i="1" s="1"/>
  <c r="C896" i="1"/>
  <c r="D895" i="1"/>
  <c r="G895" i="1" s="1"/>
  <c r="C895" i="1"/>
  <c r="D894" i="1"/>
  <c r="G894" i="1" s="1"/>
  <c r="C894" i="1"/>
  <c r="D893" i="1"/>
  <c r="G893" i="1" s="1"/>
  <c r="C893" i="1"/>
  <c r="D892" i="1"/>
  <c r="G892" i="1" s="1"/>
  <c r="C892" i="1"/>
  <c r="H891"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H883" i="1"/>
  <c r="D883" i="1"/>
  <c r="G883" i="1" s="1"/>
  <c r="C883" i="1"/>
  <c r="D882" i="1"/>
  <c r="G882" i="1" s="1"/>
  <c r="C882" i="1"/>
  <c r="D881" i="1"/>
  <c r="G881" i="1" s="1"/>
  <c r="C881" i="1"/>
  <c r="D880" i="1"/>
  <c r="G880" i="1" s="1"/>
  <c r="C880" i="1"/>
  <c r="D879" i="1"/>
  <c r="G879" i="1" s="1"/>
  <c r="C879" i="1"/>
  <c r="D878" i="1"/>
  <c r="G878" i="1" s="1"/>
  <c r="C878" i="1"/>
  <c r="D877" i="1"/>
  <c r="G877" i="1" s="1"/>
  <c r="C877" i="1"/>
  <c r="D876" i="1"/>
  <c r="G876" i="1" s="1"/>
  <c r="C876" i="1"/>
  <c r="H875" i="1"/>
  <c r="D875" i="1"/>
  <c r="G875" i="1" s="1"/>
  <c r="C875" i="1"/>
  <c r="D874" i="1"/>
  <c r="G874" i="1" s="1"/>
  <c r="C874" i="1"/>
  <c r="D873" i="1"/>
  <c r="G873" i="1" s="1"/>
  <c r="C873" i="1"/>
  <c r="D872" i="1"/>
  <c r="G872" i="1" s="1"/>
  <c r="C872" i="1"/>
  <c r="D871" i="1"/>
  <c r="G871" i="1" s="1"/>
  <c r="C871" i="1"/>
  <c r="D870" i="1"/>
  <c r="G870" i="1" s="1"/>
  <c r="C870" i="1"/>
  <c r="D869" i="1"/>
  <c r="G869" i="1" s="1"/>
  <c r="C869" i="1"/>
  <c r="D868" i="1"/>
  <c r="G868" i="1" s="1"/>
  <c r="C868" i="1"/>
  <c r="H867" i="1"/>
  <c r="D867" i="1"/>
  <c r="G867" i="1" s="1"/>
  <c r="C867" i="1"/>
  <c r="D866" i="1"/>
  <c r="G866" i="1" s="1"/>
  <c r="C866" i="1"/>
  <c r="D865" i="1"/>
  <c r="G865" i="1" s="1"/>
  <c r="C865" i="1"/>
  <c r="D864" i="1"/>
  <c r="G864" i="1" s="1"/>
  <c r="C864" i="1"/>
  <c r="D863" i="1"/>
  <c r="G863" i="1" s="1"/>
  <c r="C863" i="1"/>
  <c r="D862" i="1"/>
  <c r="G862" i="1" s="1"/>
  <c r="C862" i="1"/>
  <c r="H861" i="1"/>
  <c r="D861" i="1"/>
  <c r="G861" i="1" s="1"/>
  <c r="C861" i="1"/>
  <c r="D860" i="1"/>
  <c r="G860" i="1" s="1"/>
  <c r="C860" i="1"/>
  <c r="D859" i="1"/>
  <c r="G859" i="1" s="1"/>
  <c r="C859" i="1"/>
  <c r="D858" i="1"/>
  <c r="G858" i="1" s="1"/>
  <c r="C858" i="1"/>
  <c r="D857" i="1"/>
  <c r="G857" i="1" s="1"/>
  <c r="C857" i="1"/>
  <c r="D856" i="1"/>
  <c r="G856" i="1" s="1"/>
  <c r="C856" i="1"/>
  <c r="D855" i="1"/>
  <c r="G855" i="1" s="1"/>
  <c r="C855" i="1"/>
  <c r="D854" i="1"/>
  <c r="G854" i="1" s="1"/>
  <c r="C854" i="1"/>
  <c r="H853" i="1"/>
  <c r="D853" i="1"/>
  <c r="G853" i="1" s="1"/>
  <c r="C853" i="1"/>
  <c r="D852" i="1"/>
  <c r="G852" i="1" s="1"/>
  <c r="C852" i="1"/>
  <c r="D851" i="1"/>
  <c r="G851" i="1" s="1"/>
  <c r="C851" i="1"/>
  <c r="D850" i="1"/>
  <c r="G850" i="1" s="1"/>
  <c r="C850" i="1"/>
  <c r="D849" i="1"/>
  <c r="G849" i="1" s="1"/>
  <c r="C849" i="1"/>
  <c r="D848" i="1"/>
  <c r="G848" i="1" s="1"/>
  <c r="C848" i="1"/>
  <c r="D847" i="1"/>
  <c r="G847" i="1" s="1"/>
  <c r="C847" i="1"/>
  <c r="D846" i="1"/>
  <c r="G846" i="1" s="1"/>
  <c r="C846" i="1"/>
  <c r="H845" i="1"/>
  <c r="D845" i="1"/>
  <c r="G845" i="1" s="1"/>
  <c r="C845" i="1"/>
  <c r="D844" i="1"/>
  <c r="G844" i="1" s="1"/>
  <c r="C844" i="1"/>
  <c r="D843" i="1"/>
  <c r="G843" i="1" s="1"/>
  <c r="C843" i="1"/>
  <c r="D842" i="1"/>
  <c r="G842" i="1" s="1"/>
  <c r="C842" i="1"/>
  <c r="H841" i="1"/>
  <c r="D841" i="1"/>
  <c r="G841" i="1" s="1"/>
  <c r="C841" i="1"/>
  <c r="D840" i="1"/>
  <c r="G840" i="1" s="1"/>
  <c r="C840" i="1"/>
  <c r="H839" i="1"/>
  <c r="D839" i="1"/>
  <c r="G839" i="1" s="1"/>
  <c r="C839" i="1"/>
  <c r="D838" i="1"/>
  <c r="G838" i="1" s="1"/>
  <c r="C838" i="1"/>
  <c r="H837" i="1"/>
  <c r="D837" i="1"/>
  <c r="G837" i="1" s="1"/>
  <c r="C837" i="1"/>
  <c r="D836" i="1"/>
  <c r="G836" i="1" s="1"/>
  <c r="C836" i="1"/>
  <c r="D835" i="1"/>
  <c r="G835" i="1" s="1"/>
  <c r="C835" i="1"/>
  <c r="D834" i="1"/>
  <c r="G834" i="1" s="1"/>
  <c r="C834" i="1"/>
  <c r="H833" i="1"/>
  <c r="D833" i="1"/>
  <c r="G833" i="1" s="1"/>
  <c r="C833" i="1"/>
  <c r="D832" i="1"/>
  <c r="G832" i="1" s="1"/>
  <c r="C832" i="1"/>
  <c r="D831" i="1"/>
  <c r="G831" i="1" s="1"/>
  <c r="C831" i="1"/>
  <c r="D830" i="1"/>
  <c r="G830" i="1" s="1"/>
  <c r="C830" i="1"/>
  <c r="D829" i="1"/>
  <c r="G829" i="1" s="1"/>
  <c r="C829" i="1"/>
  <c r="D828" i="1"/>
  <c r="G828" i="1" s="1"/>
  <c r="C828" i="1"/>
  <c r="H827" i="1"/>
  <c r="D827" i="1"/>
  <c r="G827" i="1" s="1"/>
  <c r="C827" i="1"/>
  <c r="D826" i="1"/>
  <c r="G826" i="1" s="1"/>
  <c r="C826" i="1"/>
  <c r="H825" i="1"/>
  <c r="D825" i="1"/>
  <c r="G825" i="1" s="1"/>
  <c r="C825" i="1"/>
  <c r="D824" i="1"/>
  <c r="G824" i="1" s="1"/>
  <c r="C824" i="1"/>
  <c r="D823" i="1"/>
  <c r="G823" i="1" s="1"/>
  <c r="C823" i="1"/>
  <c r="D822" i="1"/>
  <c r="G822" i="1" s="1"/>
  <c r="C822" i="1"/>
  <c r="D821" i="1"/>
  <c r="G821" i="1" s="1"/>
  <c r="C821" i="1"/>
  <c r="D820" i="1"/>
  <c r="G820" i="1" s="1"/>
  <c r="C820" i="1"/>
  <c r="H819" i="1"/>
  <c r="D819" i="1"/>
  <c r="G819" i="1" s="1"/>
  <c r="C819" i="1"/>
  <c r="D818" i="1"/>
  <c r="G818" i="1" s="1"/>
  <c r="C818" i="1"/>
  <c r="H817" i="1"/>
  <c r="D817" i="1"/>
  <c r="G817" i="1" s="1"/>
  <c r="C817" i="1"/>
  <c r="D816" i="1"/>
  <c r="G816" i="1" s="1"/>
  <c r="C816" i="1"/>
  <c r="D815" i="1"/>
  <c r="G815" i="1" s="1"/>
  <c r="C815" i="1"/>
  <c r="D814" i="1"/>
  <c r="G814" i="1" s="1"/>
  <c r="C814" i="1"/>
  <c r="D813" i="1"/>
  <c r="G813" i="1" s="1"/>
  <c r="C813" i="1"/>
  <c r="D812" i="1"/>
  <c r="G812" i="1" s="1"/>
  <c r="C812" i="1"/>
  <c r="H811" i="1"/>
  <c r="D811" i="1"/>
  <c r="G811" i="1" s="1"/>
  <c r="C811" i="1"/>
  <c r="D810" i="1"/>
  <c r="G810" i="1" s="1"/>
  <c r="C810" i="1"/>
  <c r="D809" i="1"/>
  <c r="G809" i="1" s="1"/>
  <c r="C809" i="1"/>
  <c r="D808" i="1"/>
  <c r="G808" i="1" s="1"/>
  <c r="C808" i="1"/>
  <c r="D807" i="1"/>
  <c r="G807" i="1" s="1"/>
  <c r="C807" i="1"/>
  <c r="D806" i="1"/>
  <c r="G806" i="1" s="1"/>
  <c r="C806" i="1"/>
  <c r="H805" i="1"/>
  <c r="D805" i="1"/>
  <c r="G805" i="1" s="1"/>
  <c r="C805" i="1"/>
  <c r="D804" i="1"/>
  <c r="G804" i="1" s="1"/>
  <c r="C804" i="1"/>
  <c r="D803" i="1"/>
  <c r="G803" i="1" s="1"/>
  <c r="C803" i="1"/>
  <c r="D802" i="1"/>
  <c r="G802" i="1" s="1"/>
  <c r="C802" i="1"/>
  <c r="D801" i="1"/>
  <c r="G801" i="1" s="1"/>
  <c r="C801" i="1"/>
  <c r="D800" i="1"/>
  <c r="G800" i="1" s="1"/>
  <c r="C800" i="1"/>
  <c r="D799" i="1"/>
  <c r="G799" i="1" s="1"/>
  <c r="C799" i="1"/>
  <c r="D798" i="1"/>
  <c r="G798" i="1" s="1"/>
  <c r="C798" i="1"/>
  <c r="H797" i="1"/>
  <c r="D797" i="1"/>
  <c r="G797" i="1" s="1"/>
  <c r="C797" i="1"/>
  <c r="D796" i="1"/>
  <c r="G796" i="1" s="1"/>
  <c r="C796" i="1"/>
  <c r="H795" i="1"/>
  <c r="D795" i="1"/>
  <c r="G795" i="1" s="1"/>
  <c r="C795" i="1"/>
  <c r="D794" i="1"/>
  <c r="G794" i="1" s="1"/>
  <c r="C794" i="1"/>
  <c r="D793" i="1"/>
  <c r="G793" i="1" s="1"/>
  <c r="C793" i="1"/>
  <c r="D792" i="1"/>
  <c r="G792" i="1" s="1"/>
  <c r="C792" i="1"/>
  <c r="D791" i="1"/>
  <c r="G791" i="1" s="1"/>
  <c r="C791" i="1"/>
  <c r="D790" i="1"/>
  <c r="G790" i="1" s="1"/>
  <c r="C790" i="1"/>
  <c r="H789" i="1"/>
  <c r="D789" i="1"/>
  <c r="G789" i="1" s="1"/>
  <c r="C789" i="1"/>
  <c r="D788" i="1"/>
  <c r="G788" i="1" s="1"/>
  <c r="C788" i="1"/>
  <c r="H787" i="1"/>
  <c r="D787" i="1"/>
  <c r="G787" i="1" s="1"/>
  <c r="C787" i="1"/>
  <c r="D786" i="1"/>
  <c r="G786" i="1" s="1"/>
  <c r="C786" i="1"/>
  <c r="D785" i="1"/>
  <c r="G785" i="1" s="1"/>
  <c r="C785" i="1"/>
  <c r="D784" i="1"/>
  <c r="G784" i="1" s="1"/>
  <c r="C784" i="1"/>
  <c r="D783" i="1"/>
  <c r="G783" i="1" s="1"/>
  <c r="C783" i="1"/>
  <c r="D782" i="1"/>
  <c r="G782" i="1" s="1"/>
  <c r="C782" i="1"/>
  <c r="H781" i="1"/>
  <c r="D781" i="1"/>
  <c r="G781" i="1" s="1"/>
  <c r="C781" i="1"/>
  <c r="D780" i="1"/>
  <c r="G780" i="1" s="1"/>
  <c r="C780" i="1"/>
  <c r="H779" i="1"/>
  <c r="D779" i="1"/>
  <c r="G779" i="1" s="1"/>
  <c r="C779" i="1"/>
  <c r="D778" i="1"/>
  <c r="G778" i="1" s="1"/>
  <c r="C778" i="1"/>
  <c r="D777" i="1"/>
  <c r="G777" i="1" s="1"/>
  <c r="C777" i="1"/>
  <c r="D776" i="1"/>
  <c r="G776" i="1" s="1"/>
  <c r="C776" i="1"/>
  <c r="D775" i="1"/>
  <c r="G775" i="1" s="1"/>
  <c r="C775" i="1"/>
  <c r="D774" i="1"/>
  <c r="H774" i="1" s="1"/>
  <c r="C774" i="1"/>
  <c r="G773" i="1"/>
  <c r="D773" i="1"/>
  <c r="H773" i="1" s="1"/>
  <c r="C773" i="1"/>
  <c r="G772" i="1"/>
  <c r="D772" i="1"/>
  <c r="H772" i="1" s="1"/>
  <c r="C772" i="1"/>
  <c r="D771" i="1"/>
  <c r="H771" i="1" s="1"/>
  <c r="C771" i="1"/>
  <c r="D770" i="1"/>
  <c r="H770" i="1" s="1"/>
  <c r="C770" i="1"/>
  <c r="G769" i="1"/>
  <c r="D769" i="1"/>
  <c r="H769" i="1" s="1"/>
  <c r="C769" i="1"/>
  <c r="G768" i="1"/>
  <c r="D768" i="1"/>
  <c r="H768" i="1" s="1"/>
  <c r="C768" i="1"/>
  <c r="D767" i="1"/>
  <c r="H767" i="1" s="1"/>
  <c r="C767" i="1"/>
  <c r="D766" i="1"/>
  <c r="H766" i="1" s="1"/>
  <c r="C766" i="1"/>
  <c r="G765" i="1"/>
  <c r="D765" i="1"/>
  <c r="H765" i="1" s="1"/>
  <c r="C765" i="1"/>
  <c r="G764" i="1"/>
  <c r="D764" i="1"/>
  <c r="H764" i="1" s="1"/>
  <c r="C764" i="1"/>
  <c r="D763" i="1"/>
  <c r="H763" i="1" s="1"/>
  <c r="C763" i="1"/>
  <c r="G762" i="1"/>
  <c r="D762" i="1"/>
  <c r="H762" i="1" s="1"/>
  <c r="C762" i="1"/>
  <c r="G761" i="1"/>
  <c r="D761" i="1"/>
  <c r="H761" i="1" s="1"/>
  <c r="C761" i="1"/>
  <c r="G760" i="1"/>
  <c r="D760" i="1"/>
  <c r="H760" i="1" s="1"/>
  <c r="C760" i="1"/>
  <c r="D759" i="1"/>
  <c r="H759" i="1" s="1"/>
  <c r="C759" i="1"/>
  <c r="G758" i="1"/>
  <c r="D758" i="1"/>
  <c r="H758" i="1" s="1"/>
  <c r="C758" i="1"/>
  <c r="G757" i="1"/>
  <c r="D757" i="1"/>
  <c r="H757" i="1" s="1"/>
  <c r="C757" i="1"/>
  <c r="G756" i="1"/>
  <c r="D756" i="1"/>
  <c r="H756" i="1" s="1"/>
  <c r="C756" i="1"/>
  <c r="D755" i="1"/>
  <c r="H755" i="1" s="1"/>
  <c r="C755" i="1"/>
  <c r="G754" i="1"/>
  <c r="D754" i="1"/>
  <c r="H754" i="1" s="1"/>
  <c r="C754" i="1"/>
  <c r="G753" i="1"/>
  <c r="D753" i="1"/>
  <c r="H753" i="1" s="1"/>
  <c r="C753" i="1"/>
  <c r="G752" i="1"/>
  <c r="D752" i="1"/>
  <c r="H752" i="1" s="1"/>
  <c r="C752" i="1"/>
  <c r="D751" i="1"/>
  <c r="H751" i="1" s="1"/>
  <c r="C751" i="1"/>
  <c r="D750" i="1"/>
  <c r="H750" i="1" s="1"/>
  <c r="C750" i="1"/>
  <c r="G749" i="1"/>
  <c r="D749" i="1"/>
  <c r="H749" i="1" s="1"/>
  <c r="C749" i="1"/>
  <c r="G748" i="1"/>
  <c r="D748" i="1"/>
  <c r="H748" i="1" s="1"/>
  <c r="C748" i="1"/>
  <c r="D747" i="1"/>
  <c r="H747" i="1" s="1"/>
  <c r="C747" i="1"/>
  <c r="D746" i="1"/>
  <c r="H746" i="1" s="1"/>
  <c r="C746" i="1"/>
  <c r="G745" i="1"/>
  <c r="D745" i="1"/>
  <c r="H745" i="1" s="1"/>
  <c r="C745" i="1"/>
  <c r="G744" i="1"/>
  <c r="D744" i="1"/>
  <c r="H744" i="1" s="1"/>
  <c r="C744" i="1"/>
  <c r="D743" i="1"/>
  <c r="H743" i="1" s="1"/>
  <c r="C743" i="1"/>
  <c r="G742" i="1"/>
  <c r="D742" i="1"/>
  <c r="H742" i="1" s="1"/>
  <c r="C742" i="1"/>
  <c r="G741" i="1"/>
  <c r="D741" i="1"/>
  <c r="H741" i="1" s="1"/>
  <c r="C741" i="1"/>
  <c r="G740" i="1"/>
  <c r="D740" i="1"/>
  <c r="H740" i="1" s="1"/>
  <c r="C740" i="1"/>
  <c r="D739" i="1"/>
  <c r="H739" i="1" s="1"/>
  <c r="C739" i="1"/>
  <c r="G738" i="1"/>
  <c r="D738" i="1"/>
  <c r="H738" i="1" s="1"/>
  <c r="C738" i="1"/>
  <c r="D737" i="1"/>
  <c r="H737" i="1" s="1"/>
  <c r="C737" i="1"/>
  <c r="D736" i="1"/>
  <c r="H736" i="1" s="1"/>
  <c r="C736" i="1"/>
  <c r="G736" i="1" s="1"/>
  <c r="D735" i="1"/>
  <c r="H735" i="1" s="1"/>
  <c r="C735" i="1"/>
  <c r="G734" i="1"/>
  <c r="D734" i="1"/>
  <c r="H734" i="1" s="1"/>
  <c r="C734" i="1"/>
  <c r="G733" i="1"/>
  <c r="D733" i="1"/>
  <c r="H733" i="1" s="1"/>
  <c r="C733" i="1"/>
  <c r="D732" i="1"/>
  <c r="H732" i="1" s="1"/>
  <c r="C732" i="1"/>
  <c r="G731" i="1"/>
  <c r="D731" i="1"/>
  <c r="H731" i="1" s="1"/>
  <c r="C731" i="1"/>
  <c r="G730" i="1"/>
  <c r="D730" i="1"/>
  <c r="H730" i="1" s="1"/>
  <c r="C730" i="1"/>
  <c r="D729" i="1"/>
  <c r="H729" i="1" s="1"/>
  <c r="C729" i="1"/>
  <c r="D728" i="1"/>
  <c r="H728" i="1" s="1"/>
  <c r="C728" i="1"/>
  <c r="G727" i="1"/>
  <c r="D727" i="1"/>
  <c r="H727" i="1" s="1"/>
  <c r="C727" i="1"/>
  <c r="D726" i="1"/>
  <c r="H726" i="1" s="1"/>
  <c r="C726" i="1"/>
  <c r="G725" i="1"/>
  <c r="D725" i="1"/>
  <c r="H725" i="1" s="1"/>
  <c r="C725" i="1"/>
  <c r="G724"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D717" i="1"/>
  <c r="H717" i="1" s="1"/>
  <c r="C717" i="1"/>
  <c r="G716" i="1"/>
  <c r="D716" i="1"/>
  <c r="H716" i="1" s="1"/>
  <c r="C716" i="1"/>
  <c r="G715" i="1"/>
  <c r="D715" i="1"/>
  <c r="H715" i="1" s="1"/>
  <c r="C715"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G707" i="1"/>
  <c r="D707" i="1"/>
  <c r="H707" i="1" s="1"/>
  <c r="C707" i="1"/>
  <c r="G706" i="1"/>
  <c r="D706" i="1"/>
  <c r="H706" i="1" s="1"/>
  <c r="C706" i="1"/>
  <c r="D705" i="1"/>
  <c r="H705" i="1" s="1"/>
  <c r="C705" i="1"/>
  <c r="G704" i="1"/>
  <c r="D704" i="1"/>
  <c r="H704" i="1" s="1"/>
  <c r="C704" i="1"/>
  <c r="G703" i="1"/>
  <c r="D703" i="1"/>
  <c r="H703" i="1" s="1"/>
  <c r="C703" i="1"/>
  <c r="G702" i="1"/>
  <c r="D702" i="1"/>
  <c r="H702" i="1" s="1"/>
  <c r="C702" i="1"/>
  <c r="G701" i="1"/>
  <c r="D701" i="1"/>
  <c r="H701" i="1" s="1"/>
  <c r="C701" i="1"/>
  <c r="D700" i="1"/>
  <c r="H700" i="1" s="1"/>
  <c r="C700" i="1"/>
  <c r="G699" i="1"/>
  <c r="D699" i="1"/>
  <c r="H699" i="1" s="1"/>
  <c r="C699" i="1"/>
  <c r="D698" i="1"/>
  <c r="H698" i="1" s="1"/>
  <c r="C698" i="1"/>
  <c r="G697" i="1"/>
  <c r="D697" i="1"/>
  <c r="H697" i="1" s="1"/>
  <c r="C697" i="1"/>
  <c r="D696" i="1"/>
  <c r="H696" i="1" s="1"/>
  <c r="C696" i="1"/>
  <c r="G695" i="1"/>
  <c r="D695" i="1"/>
  <c r="H695" i="1" s="1"/>
  <c r="C695" i="1"/>
  <c r="D694" i="1"/>
  <c r="H694" i="1" s="1"/>
  <c r="C694" i="1"/>
  <c r="G693" i="1"/>
  <c r="D693" i="1"/>
  <c r="H693" i="1" s="1"/>
  <c r="C693" i="1"/>
  <c r="D692" i="1"/>
  <c r="H692" i="1" s="1"/>
  <c r="C692" i="1"/>
  <c r="G691" i="1"/>
  <c r="D691" i="1"/>
  <c r="H691" i="1" s="1"/>
  <c r="C691" i="1"/>
  <c r="D690" i="1"/>
  <c r="H690" i="1" s="1"/>
  <c r="C690" i="1"/>
  <c r="G689" i="1"/>
  <c r="D689" i="1"/>
  <c r="H689" i="1" s="1"/>
  <c r="C689" i="1"/>
  <c r="D688" i="1"/>
  <c r="H688" i="1" s="1"/>
  <c r="C688" i="1"/>
  <c r="G687" i="1"/>
  <c r="D687" i="1"/>
  <c r="H687" i="1" s="1"/>
  <c r="C687" i="1"/>
  <c r="D686" i="1"/>
  <c r="H686" i="1" s="1"/>
  <c r="C686" i="1"/>
  <c r="G685" i="1"/>
  <c r="D685" i="1"/>
  <c r="H685" i="1" s="1"/>
  <c r="C685" i="1"/>
  <c r="D684" i="1"/>
  <c r="H684" i="1" s="1"/>
  <c r="C684" i="1"/>
  <c r="D683" i="1"/>
  <c r="H683" i="1" s="1"/>
  <c r="C683" i="1"/>
  <c r="D682" i="1"/>
  <c r="H682" i="1" s="1"/>
  <c r="C682" i="1"/>
  <c r="G681" i="1"/>
  <c r="D681" i="1"/>
  <c r="H681" i="1" s="1"/>
  <c r="C681" i="1"/>
  <c r="G680" i="1"/>
  <c r="D680" i="1"/>
  <c r="H680" i="1" s="1"/>
  <c r="C680" i="1"/>
  <c r="D679" i="1"/>
  <c r="H679" i="1" s="1"/>
  <c r="C679" i="1"/>
  <c r="G678" i="1"/>
  <c r="D678" i="1"/>
  <c r="H678" i="1" s="1"/>
  <c r="C678" i="1"/>
  <c r="G677" i="1"/>
  <c r="D677" i="1"/>
  <c r="H677" i="1" s="1"/>
  <c r="C677" i="1"/>
  <c r="D676" i="1"/>
  <c r="H676" i="1" s="1"/>
  <c r="C676" i="1"/>
  <c r="G675" i="1"/>
  <c r="D675" i="1"/>
  <c r="H675" i="1" s="1"/>
  <c r="C675" i="1"/>
  <c r="D674" i="1"/>
  <c r="H674" i="1" s="1"/>
  <c r="C674" i="1"/>
  <c r="D673" i="1"/>
  <c r="H673" i="1" s="1"/>
  <c r="C673" i="1"/>
  <c r="G672" i="1"/>
  <c r="D672" i="1"/>
  <c r="H672" i="1" s="1"/>
  <c r="C672" i="1"/>
  <c r="D671" i="1"/>
  <c r="H671" i="1" s="1"/>
  <c r="C671" i="1"/>
  <c r="D670" i="1"/>
  <c r="H670" i="1" s="1"/>
  <c r="C670" i="1"/>
  <c r="D669" i="1"/>
  <c r="H669" i="1" s="1"/>
  <c r="C669" i="1"/>
  <c r="G668" i="1"/>
  <c r="D668" i="1"/>
  <c r="H668" i="1" s="1"/>
  <c r="C668" i="1"/>
  <c r="G667" i="1"/>
  <c r="D667" i="1"/>
  <c r="H667" i="1" s="1"/>
  <c r="C667" i="1"/>
  <c r="G666" i="1"/>
  <c r="D666" i="1"/>
  <c r="H666" i="1" s="1"/>
  <c r="C666" i="1"/>
  <c r="G665" i="1"/>
  <c r="D665" i="1"/>
  <c r="H665" i="1" s="1"/>
  <c r="C665" i="1"/>
  <c r="D664" i="1"/>
  <c r="H664" i="1" s="1"/>
  <c r="C664" i="1"/>
  <c r="G663" i="1"/>
  <c r="D663" i="1"/>
  <c r="H663" i="1" s="1"/>
  <c r="C663" i="1"/>
  <c r="D662" i="1"/>
  <c r="H662" i="1" s="1"/>
  <c r="C662" i="1"/>
  <c r="G661" i="1"/>
  <c r="D661" i="1"/>
  <c r="H661" i="1" s="1"/>
  <c r="C661" i="1"/>
  <c r="G660" i="1"/>
  <c r="D660" i="1"/>
  <c r="H660" i="1" s="1"/>
  <c r="C660" i="1"/>
  <c r="D659" i="1"/>
  <c r="H659" i="1" s="1"/>
  <c r="C659" i="1"/>
  <c r="D658" i="1"/>
  <c r="H658" i="1" s="1"/>
  <c r="C658" i="1"/>
  <c r="D657" i="1"/>
  <c r="H657" i="1" s="1"/>
  <c r="C657" i="1"/>
  <c r="G656" i="1"/>
  <c r="D656" i="1"/>
  <c r="H656" i="1" s="1"/>
  <c r="C656" i="1"/>
  <c r="D655" i="1"/>
  <c r="H655" i="1" s="1"/>
  <c r="C655" i="1"/>
  <c r="G654" i="1"/>
  <c r="D654" i="1"/>
  <c r="H654" i="1" s="1"/>
  <c r="C654" i="1"/>
  <c r="G653" i="1"/>
  <c r="D653" i="1"/>
  <c r="H653" i="1" s="1"/>
  <c r="C653" i="1"/>
  <c r="G652" i="1"/>
  <c r="D652" i="1"/>
  <c r="H652" i="1" s="1"/>
  <c r="C652" i="1"/>
  <c r="D651" i="1"/>
  <c r="H651" i="1" s="1"/>
  <c r="C651" i="1"/>
  <c r="G650" i="1"/>
  <c r="D650" i="1"/>
  <c r="H650" i="1" s="1"/>
  <c r="C650" i="1"/>
  <c r="D649" i="1"/>
  <c r="H649" i="1" s="1"/>
  <c r="C649" i="1"/>
  <c r="G648" i="1"/>
  <c r="D648" i="1"/>
  <c r="H648" i="1" s="1"/>
  <c r="C648" i="1"/>
  <c r="D647" i="1"/>
  <c r="H647" i="1" s="1"/>
  <c r="C647" i="1"/>
  <c r="G646" i="1"/>
  <c r="D646" i="1"/>
  <c r="H646" i="1" s="1"/>
  <c r="C646" i="1"/>
  <c r="D645" i="1"/>
  <c r="H645" i="1" s="1"/>
  <c r="C645" i="1"/>
  <c r="C641" i="1"/>
  <c r="H636" i="1"/>
  <c r="D636" i="1"/>
  <c r="G636" i="1" s="1"/>
  <c r="C636" i="1"/>
  <c r="H635" i="1"/>
  <c r="D635" i="1"/>
  <c r="G635" i="1" s="1"/>
  <c r="C635" i="1"/>
  <c r="G632" i="1"/>
  <c r="D632" i="1"/>
  <c r="H632" i="1" s="1"/>
  <c r="C632" i="1"/>
  <c r="G631" i="1"/>
  <c r="D631" i="1"/>
  <c r="H631" i="1" s="1"/>
  <c r="C631" i="1"/>
  <c r="D630" i="1"/>
  <c r="H630" i="1" s="1"/>
  <c r="C630" i="1"/>
  <c r="G629" i="1"/>
  <c r="D629" i="1"/>
  <c r="H629" i="1" s="1"/>
  <c r="C629" i="1"/>
  <c r="D628" i="1"/>
  <c r="H628" i="1" s="1"/>
  <c r="C628" i="1"/>
  <c r="D627" i="1"/>
  <c r="H627" i="1" s="1"/>
  <c r="C627" i="1"/>
  <c r="D626" i="1"/>
  <c r="H626" i="1" s="1"/>
  <c r="C626" i="1"/>
  <c r="D625" i="1"/>
  <c r="H625" i="1" s="1"/>
  <c r="C625" i="1"/>
  <c r="D624" i="1"/>
  <c r="H624" i="1" s="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H564" i="1"/>
  <c r="G564" i="1"/>
  <c r="D564" i="1"/>
  <c r="C564" i="1"/>
  <c r="H563" i="1"/>
  <c r="G563" i="1"/>
  <c r="D563" i="1"/>
  <c r="C563" i="1"/>
  <c r="H562" i="1"/>
  <c r="G562"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C539" i="1"/>
  <c r="D538" i="1"/>
  <c r="C538" i="1"/>
  <c r="D537" i="1"/>
  <c r="C537" i="1"/>
  <c r="D536" i="1"/>
  <c r="C536" i="1"/>
  <c r="D535" i="1"/>
  <c r="C535" i="1"/>
  <c r="D534" i="1"/>
  <c r="C534" i="1"/>
  <c r="D533" i="1"/>
  <c r="C533" i="1"/>
  <c r="D532" i="1"/>
  <c r="C532"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C361" i="1"/>
  <c r="D360" i="1"/>
  <c r="C360" i="1"/>
  <c r="D359" i="1"/>
  <c r="C359" i="1"/>
  <c r="D358" i="1"/>
  <c r="C358" i="1"/>
  <c r="D357" i="1"/>
  <c r="C357" i="1"/>
  <c r="C356" i="1"/>
  <c r="D354" i="1"/>
  <c r="C354" i="1"/>
  <c r="D353" i="1"/>
  <c r="C353" i="1"/>
  <c r="D352" i="1"/>
  <c r="C352" i="1"/>
  <c r="D351" i="1"/>
  <c r="C351" i="1"/>
  <c r="D350"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C304"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G286" i="1"/>
  <c r="D286" i="1"/>
  <c r="C286" i="1"/>
  <c r="H286" i="1" s="1"/>
  <c r="D285" i="1"/>
  <c r="G285" i="1" s="1"/>
  <c r="C285" i="1"/>
  <c r="D284" i="1"/>
  <c r="C284" i="1"/>
  <c r="H284" i="1" s="1"/>
  <c r="D283" i="1"/>
  <c r="C283" i="1"/>
  <c r="H283" i="1" s="1"/>
  <c r="G282" i="1"/>
  <c r="D282" i="1"/>
  <c r="C282" i="1"/>
  <c r="H282" i="1" s="1"/>
  <c r="D281" i="1"/>
  <c r="G281" i="1" s="1"/>
  <c r="C281" i="1"/>
  <c r="D280" i="1"/>
  <c r="C280" i="1"/>
  <c r="H280" i="1" s="1"/>
  <c r="C279" i="1"/>
  <c r="G278" i="1"/>
  <c r="D278" i="1"/>
  <c r="C278" i="1"/>
  <c r="H278" i="1" s="1"/>
  <c r="D277" i="1"/>
  <c r="G277" i="1" s="1"/>
  <c r="C277" i="1"/>
  <c r="D276" i="1"/>
  <c r="C276" i="1"/>
  <c r="H276" i="1" s="1"/>
  <c r="D275" i="1"/>
  <c r="C275" i="1"/>
  <c r="H275" i="1" s="1"/>
  <c r="D274" i="1"/>
  <c r="G274" i="1" s="1"/>
  <c r="C274" i="1"/>
  <c r="D273" i="1"/>
  <c r="G273" i="1" s="1"/>
  <c r="C273" i="1"/>
  <c r="H273" i="1" s="1"/>
  <c r="D272" i="1"/>
  <c r="C272" i="1"/>
  <c r="H272" i="1" s="1"/>
  <c r="D271" i="1"/>
  <c r="C271" i="1"/>
  <c r="H271" i="1" s="1"/>
  <c r="D270" i="1"/>
  <c r="G270" i="1" s="1"/>
  <c r="C270" i="1"/>
  <c r="D268" i="1"/>
  <c r="C268" i="1"/>
  <c r="D267" i="1"/>
  <c r="C267" i="1"/>
  <c r="H267" i="1" s="1"/>
  <c r="D266" i="1"/>
  <c r="G266" i="1" s="1"/>
  <c r="C266" i="1"/>
  <c r="H266" i="1" s="1"/>
  <c r="D265" i="1"/>
  <c r="G265" i="1" s="1"/>
  <c r="C265" i="1"/>
  <c r="D264" i="1"/>
  <c r="C264" i="1"/>
  <c r="D263" i="1"/>
  <c r="C263" i="1"/>
  <c r="G262" i="1"/>
  <c r="D262" i="1"/>
  <c r="C262" i="1"/>
  <c r="H262" i="1" s="1"/>
  <c r="G261" i="1"/>
  <c r="D261" i="1"/>
  <c r="C261" i="1"/>
  <c r="H261" i="1" s="1"/>
  <c r="D260" i="1"/>
  <c r="C260" i="1"/>
  <c r="H260" i="1" s="1"/>
  <c r="D259" i="1"/>
  <c r="C259" i="1"/>
  <c r="C258" i="1"/>
  <c r="D257" i="1"/>
  <c r="G257" i="1" s="1"/>
  <c r="C257" i="1"/>
  <c r="H257" i="1" s="1"/>
  <c r="D256" i="1"/>
  <c r="C256" i="1"/>
  <c r="D255" i="1"/>
  <c r="C255" i="1"/>
  <c r="H255" i="1" s="1"/>
  <c r="D254" i="1"/>
  <c r="G254" i="1" s="1"/>
  <c r="C254" i="1"/>
  <c r="H254" i="1" s="1"/>
  <c r="C253" i="1"/>
  <c r="D252" i="1"/>
  <c r="C252" i="1"/>
  <c r="H252" i="1" s="1"/>
  <c r="D251" i="1"/>
  <c r="C251" i="1"/>
  <c r="D250" i="1"/>
  <c r="G250" i="1" s="1"/>
  <c r="C250" i="1"/>
  <c r="D249" i="1"/>
  <c r="G249" i="1" s="1"/>
  <c r="C249" i="1"/>
  <c r="D248" i="1"/>
  <c r="C248" i="1"/>
  <c r="D247" i="1"/>
  <c r="C247" i="1"/>
  <c r="G246" i="1"/>
  <c r="D246" i="1"/>
  <c r="C246" i="1"/>
  <c r="H246" i="1" s="1"/>
  <c r="D245" i="1"/>
  <c r="G245" i="1" s="1"/>
  <c r="C245" i="1"/>
  <c r="D244" i="1"/>
  <c r="C244" i="1"/>
  <c r="D243" i="1"/>
  <c r="C243" i="1"/>
  <c r="H243" i="1" s="1"/>
  <c r="G242" i="1"/>
  <c r="D242" i="1"/>
  <c r="C242" i="1"/>
  <c r="H242" i="1" s="1"/>
  <c r="G241" i="1"/>
  <c r="D241" i="1"/>
  <c r="C241" i="1"/>
  <c r="H241" i="1" s="1"/>
  <c r="D240" i="1"/>
  <c r="C240" i="1"/>
  <c r="H240" i="1" s="1"/>
  <c r="D239" i="1"/>
  <c r="C239" i="1"/>
  <c r="H239" i="1" s="1"/>
  <c r="D238" i="1"/>
  <c r="G238" i="1" s="1"/>
  <c r="C238" i="1"/>
  <c r="H237" i="1"/>
  <c r="D237" i="1"/>
  <c r="G237" i="1" s="1"/>
  <c r="C237" i="1"/>
  <c r="H236" i="1"/>
  <c r="G236" i="1"/>
  <c r="D236" i="1"/>
  <c r="C236" i="1"/>
  <c r="D235" i="1"/>
  <c r="H235" i="1" s="1"/>
  <c r="C235" i="1"/>
  <c r="H234" i="1"/>
  <c r="G234" i="1"/>
  <c r="D234" i="1"/>
  <c r="C234" i="1"/>
  <c r="D233" i="1"/>
  <c r="H233" i="1" s="1"/>
  <c r="C233" i="1"/>
  <c r="H232" i="1"/>
  <c r="D232" i="1"/>
  <c r="G232" i="1" s="1"/>
  <c r="C232" i="1"/>
  <c r="H231" i="1"/>
  <c r="G231" i="1"/>
  <c r="D231" i="1"/>
  <c r="C231" i="1"/>
  <c r="H230" i="1"/>
  <c r="G230" i="1"/>
  <c r="D230" i="1"/>
  <c r="C230" i="1"/>
  <c r="G229" i="1"/>
  <c r="D229" i="1"/>
  <c r="H229" i="1" s="1"/>
  <c r="C229" i="1"/>
  <c r="H228" i="1"/>
  <c r="G228" i="1"/>
  <c r="D228" i="1"/>
  <c r="C228" i="1"/>
  <c r="H227" i="1"/>
  <c r="G227" i="1"/>
  <c r="D227" i="1"/>
  <c r="C227" i="1"/>
  <c r="H225" i="1"/>
  <c r="G225" i="1"/>
  <c r="D225" i="1"/>
  <c r="C225" i="1"/>
  <c r="H224" i="1"/>
  <c r="D224" i="1"/>
  <c r="G224" i="1" s="1"/>
  <c r="C224" i="1"/>
  <c r="D223" i="1"/>
  <c r="H223" i="1" s="1"/>
  <c r="C223" i="1"/>
  <c r="H222" i="1"/>
  <c r="D222" i="1"/>
  <c r="G222" i="1" s="1"/>
  <c r="C222" i="1"/>
  <c r="H221" i="1"/>
  <c r="G221" i="1"/>
  <c r="D221" i="1"/>
  <c r="C221" i="1"/>
  <c r="H220" i="1"/>
  <c r="D220" i="1"/>
  <c r="G220" i="1" s="1"/>
  <c r="C220" i="1"/>
  <c r="H219" i="1"/>
  <c r="D219" i="1"/>
  <c r="G219" i="1" s="1"/>
  <c r="C219" i="1"/>
  <c r="G218" i="1"/>
  <c r="D218" i="1"/>
  <c r="H218" i="1" s="1"/>
  <c r="C218" i="1"/>
  <c r="H216" i="1"/>
  <c r="G216" i="1"/>
  <c r="D216" i="1"/>
  <c r="C216" i="1"/>
  <c r="D215" i="1"/>
  <c r="H215" i="1" s="1"/>
  <c r="C215" i="1"/>
  <c r="H214" i="1"/>
  <c r="G214" i="1"/>
  <c r="D214" i="1"/>
  <c r="C214" i="1"/>
  <c r="H213" i="1"/>
  <c r="D213" i="1"/>
  <c r="G213" i="1" s="1"/>
  <c r="C213" i="1"/>
  <c r="C212" i="1"/>
  <c r="H211" i="1"/>
  <c r="D211" i="1"/>
  <c r="G211" i="1" s="1"/>
  <c r="C211" i="1"/>
  <c r="H210" i="1"/>
  <c r="G210" i="1"/>
  <c r="D210" i="1"/>
  <c r="C210" i="1"/>
  <c r="H209" i="1"/>
  <c r="D209" i="1"/>
  <c r="G209" i="1" s="1"/>
  <c r="C209" i="1"/>
  <c r="H208" i="1"/>
  <c r="G208" i="1"/>
  <c r="D208" i="1"/>
  <c r="C208" i="1"/>
  <c r="H207" i="1"/>
  <c r="D207" i="1"/>
  <c r="G207" i="1" s="1"/>
  <c r="C207" i="1"/>
  <c r="H206" i="1"/>
  <c r="G206" i="1"/>
  <c r="D206" i="1"/>
  <c r="C206" i="1"/>
  <c r="H205" i="1"/>
  <c r="D205" i="1"/>
  <c r="G205" i="1" s="1"/>
  <c r="C205" i="1"/>
  <c r="D204" i="1"/>
  <c r="G204" i="1" s="1"/>
  <c r="C204" i="1"/>
  <c r="H203" i="1"/>
  <c r="G203" i="1"/>
  <c r="D203" i="1"/>
  <c r="C203" i="1"/>
  <c r="H202" i="1"/>
  <c r="G202" i="1"/>
  <c r="D202" i="1"/>
  <c r="C202" i="1"/>
  <c r="H201" i="1"/>
  <c r="G201" i="1"/>
  <c r="D201" i="1"/>
  <c r="C201" i="1"/>
  <c r="H200" i="1"/>
  <c r="D200" i="1"/>
  <c r="G200" i="1" s="1"/>
  <c r="C200" i="1"/>
  <c r="D199" i="1"/>
  <c r="H199" i="1" s="1"/>
  <c r="C199" i="1"/>
  <c r="H197" i="1"/>
  <c r="D197" i="1"/>
  <c r="G197" i="1" s="1"/>
  <c r="C197" i="1"/>
  <c r="H196" i="1"/>
  <c r="D196" i="1"/>
  <c r="G196" i="1" s="1"/>
  <c r="C196" i="1"/>
  <c r="D195" i="1"/>
  <c r="G195" i="1" s="1"/>
  <c r="C195" i="1"/>
  <c r="H194" i="1"/>
  <c r="G194" i="1"/>
  <c r="D194" i="1"/>
  <c r="C194" i="1"/>
  <c r="H193" i="1"/>
  <c r="G193" i="1"/>
  <c r="D193" i="1"/>
  <c r="C193" i="1"/>
  <c r="H192" i="1"/>
  <c r="G192" i="1"/>
  <c r="D192" i="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H185" i="1" s="1"/>
  <c r="C185" i="1"/>
  <c r="D184" i="1"/>
  <c r="H184" i="1" s="1"/>
  <c r="C184" i="1"/>
  <c r="H183" i="1"/>
  <c r="G183" i="1"/>
  <c r="D183" i="1"/>
  <c r="C183" i="1"/>
  <c r="H182" i="1"/>
  <c r="D182" i="1"/>
  <c r="G182" i="1" s="1"/>
  <c r="C182" i="1"/>
  <c r="H181" i="1"/>
  <c r="D181" i="1"/>
  <c r="G181" i="1" s="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H161" i="1" s="1"/>
  <c r="C161" i="1"/>
  <c r="H159" i="1"/>
  <c r="D159" i="1"/>
  <c r="G159" i="1" s="1"/>
  <c r="C159" i="1"/>
  <c r="H158" i="1"/>
  <c r="G158" i="1"/>
  <c r="D158" i="1"/>
  <c r="C158" i="1"/>
  <c r="H157" i="1"/>
  <c r="G157" i="1"/>
  <c r="D157" i="1"/>
  <c r="C157" i="1"/>
  <c r="H156" i="1"/>
  <c r="D156" i="1"/>
  <c r="G156" i="1" s="1"/>
  <c r="C156" i="1"/>
  <c r="H155" i="1"/>
  <c r="D155" i="1"/>
  <c r="G155" i="1" s="1"/>
  <c r="C155" i="1"/>
  <c r="H154" i="1"/>
  <c r="G154" i="1"/>
  <c r="D154" i="1"/>
  <c r="C154" i="1"/>
  <c r="H153" i="1"/>
  <c r="G153" i="1"/>
  <c r="D153" i="1"/>
  <c r="C153" i="1"/>
  <c r="H152" i="1"/>
  <c r="D152" i="1"/>
  <c r="G152" i="1" s="1"/>
  <c r="C152" i="1"/>
  <c r="H151" i="1"/>
  <c r="D151" i="1"/>
  <c r="G151" i="1" s="1"/>
  <c r="C151" i="1"/>
  <c r="D150" i="1"/>
  <c r="G150" i="1" s="1"/>
  <c r="C150" i="1"/>
  <c r="H147" i="1"/>
  <c r="D147" i="1"/>
  <c r="G147" i="1" s="1"/>
  <c r="C147" i="1"/>
  <c r="H146" i="1"/>
  <c r="D146" i="1"/>
  <c r="G146" i="1" s="1"/>
  <c r="C146" i="1"/>
  <c r="H145" i="1"/>
  <c r="D145" i="1"/>
  <c r="G145" i="1" s="1"/>
  <c r="C145" i="1"/>
  <c r="H144" i="1"/>
  <c r="G144" i="1"/>
  <c r="D144" i="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C136" i="1"/>
  <c r="H135" i="1"/>
  <c r="G135" i="1"/>
  <c r="D135" i="1"/>
  <c r="C135" i="1"/>
  <c r="H134" i="1"/>
  <c r="D134" i="1"/>
  <c r="G134" i="1" s="1"/>
  <c r="C134" i="1"/>
  <c r="H133" i="1"/>
  <c r="G133" i="1"/>
  <c r="D133" i="1"/>
  <c r="C133" i="1"/>
  <c r="H132" i="1"/>
  <c r="D132" i="1"/>
  <c r="G132" i="1" s="1"/>
  <c r="C132" i="1"/>
  <c r="D131" i="1"/>
  <c r="G131" i="1" s="1"/>
  <c r="C131" i="1"/>
  <c r="D130" i="1"/>
  <c r="H130" i="1" s="1"/>
  <c r="C130" i="1"/>
  <c r="H129" i="1"/>
  <c r="D129" i="1"/>
  <c r="G129" i="1" s="1"/>
  <c r="C129" i="1"/>
  <c r="H128" i="1"/>
  <c r="G128" i="1"/>
  <c r="D128" i="1"/>
  <c r="C128" i="1"/>
  <c r="H127" i="1"/>
  <c r="D127" i="1"/>
  <c r="G127" i="1" s="1"/>
  <c r="C127" i="1"/>
  <c r="H126" i="1"/>
  <c r="D126" i="1"/>
  <c r="G126" i="1" s="1"/>
  <c r="C126" i="1"/>
  <c r="D125" i="1"/>
  <c r="G125" i="1" s="1"/>
  <c r="C125" i="1"/>
  <c r="H124" i="1"/>
  <c r="G124" i="1"/>
  <c r="D124" i="1"/>
  <c r="C124" i="1"/>
  <c r="H123" i="1"/>
  <c r="D123" i="1"/>
  <c r="G123" i="1" s="1"/>
  <c r="C123" i="1"/>
  <c r="D122" i="1"/>
  <c r="G122" i="1" s="1"/>
  <c r="C122" i="1"/>
  <c r="C121" i="1"/>
  <c r="H120" i="1"/>
  <c r="D120" i="1"/>
  <c r="G120" i="1" s="1"/>
  <c r="C120" i="1"/>
  <c r="H119" i="1"/>
  <c r="D119" i="1"/>
  <c r="G119" i="1" s="1"/>
  <c r="C119" i="1"/>
  <c r="H118" i="1"/>
  <c r="D118" i="1"/>
  <c r="G118" i="1" s="1"/>
  <c r="C118" i="1"/>
  <c r="H117" i="1"/>
  <c r="G117" i="1"/>
  <c r="D117" i="1"/>
  <c r="C117" i="1"/>
  <c r="D116" i="1"/>
  <c r="G116" i="1" s="1"/>
  <c r="C116" i="1"/>
  <c r="H115" i="1"/>
  <c r="G115" i="1"/>
  <c r="D115" i="1"/>
  <c r="C115" i="1"/>
  <c r="H114" i="1"/>
  <c r="D114" i="1"/>
  <c r="G114" i="1" s="1"/>
  <c r="C114" i="1"/>
  <c r="H113" i="1"/>
  <c r="G113" i="1"/>
  <c r="D113" i="1"/>
  <c r="C113" i="1"/>
  <c r="H112" i="1"/>
  <c r="G112" i="1"/>
  <c r="D112" i="1"/>
  <c r="C112" i="1"/>
  <c r="H111" i="1"/>
  <c r="D111" i="1"/>
  <c r="G111" i="1" s="1"/>
  <c r="C111" i="1"/>
  <c r="H110" i="1"/>
  <c r="G110" i="1"/>
  <c r="D110" i="1"/>
  <c r="C110" i="1"/>
  <c r="H109" i="1"/>
  <c r="D109" i="1"/>
  <c r="G109" i="1" s="1"/>
  <c r="C109" i="1"/>
  <c r="C108" i="1"/>
  <c r="D107" i="1"/>
  <c r="H107" i="1" s="1"/>
  <c r="C107" i="1"/>
  <c r="H106" i="1"/>
  <c r="D106" i="1"/>
  <c r="G106" i="1" s="1"/>
  <c r="C106" i="1"/>
  <c r="H105" i="1"/>
  <c r="D105" i="1"/>
  <c r="G105" i="1" s="1"/>
  <c r="C105" i="1"/>
  <c r="H104" i="1"/>
  <c r="D104" i="1"/>
  <c r="G104" i="1" s="1"/>
  <c r="C104" i="1"/>
  <c r="D103" i="1"/>
  <c r="H103" i="1" s="1"/>
  <c r="C103" i="1"/>
  <c r="C102" i="1"/>
  <c r="H101" i="1"/>
  <c r="G101" i="1"/>
  <c r="D101" i="1"/>
  <c r="C101" i="1"/>
  <c r="H100" i="1"/>
  <c r="G100" i="1"/>
  <c r="D100" i="1"/>
  <c r="C100" i="1"/>
  <c r="H99" i="1"/>
  <c r="D99" i="1"/>
  <c r="G99" i="1" s="1"/>
  <c r="C99" i="1"/>
  <c r="H98" i="1"/>
  <c r="D98" i="1"/>
  <c r="G98" i="1" s="1"/>
  <c r="C98" i="1"/>
  <c r="H97" i="1"/>
  <c r="D97" i="1"/>
  <c r="G97" i="1" s="1"/>
  <c r="C97" i="1"/>
  <c r="H96" i="1"/>
  <c r="D96" i="1"/>
  <c r="G96" i="1" s="1"/>
  <c r="C96" i="1"/>
  <c r="H95" i="1"/>
  <c r="D95" i="1"/>
  <c r="G95" i="1" s="1"/>
  <c r="C95" i="1"/>
  <c r="C94" i="1"/>
  <c r="H93" i="1"/>
  <c r="D93" i="1"/>
  <c r="G93" i="1" s="1"/>
  <c r="C93" i="1"/>
  <c r="H92" i="1"/>
  <c r="D92" i="1"/>
  <c r="G92" i="1" s="1"/>
  <c r="C92" i="1"/>
  <c r="H91" i="1"/>
  <c r="G91" i="1"/>
  <c r="D91" i="1"/>
  <c r="C91" i="1"/>
  <c r="D90" i="1"/>
  <c r="H90" i="1" s="1"/>
  <c r="C90" i="1"/>
  <c r="H89" i="1"/>
  <c r="D89" i="1"/>
  <c r="G89" i="1" s="1"/>
  <c r="C89" i="1"/>
  <c r="H88" i="1"/>
  <c r="G88" i="1"/>
  <c r="D88" i="1"/>
  <c r="C88" i="1"/>
  <c r="D87" i="1"/>
  <c r="G87" i="1" s="1"/>
  <c r="C87" i="1"/>
  <c r="H86" i="1"/>
  <c r="G86" i="1"/>
  <c r="D86" i="1"/>
  <c r="C86" i="1"/>
  <c r="H85" i="1"/>
  <c r="D85" i="1"/>
  <c r="G85" i="1" s="1"/>
  <c r="C85" i="1"/>
  <c r="H84" i="1"/>
  <c r="D84" i="1"/>
  <c r="G84" i="1" s="1"/>
  <c r="C84" i="1"/>
  <c r="H83" i="1"/>
  <c r="G83" i="1"/>
  <c r="D83" i="1"/>
  <c r="C83" i="1"/>
  <c r="H82" i="1"/>
  <c r="G82" i="1"/>
  <c r="D82" i="1"/>
  <c r="C82" i="1"/>
  <c r="H81" i="1"/>
  <c r="G81" i="1"/>
  <c r="D81" i="1"/>
  <c r="C81" i="1"/>
  <c r="D80" i="1"/>
  <c r="H80" i="1" s="1"/>
  <c r="C80" i="1"/>
  <c r="D79" i="1"/>
  <c r="H79" i="1" s="1"/>
  <c r="C79" i="1"/>
  <c r="C78" i="1"/>
  <c r="H77"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H69" i="1"/>
  <c r="G69" i="1"/>
  <c r="D69" i="1"/>
  <c r="C69" i="1"/>
  <c r="H68" i="1"/>
  <c r="D68" i="1"/>
  <c r="G68" i="1" s="1"/>
  <c r="C68" i="1"/>
  <c r="G67" i="1"/>
  <c r="D67" i="1"/>
  <c r="H67" i="1" s="1"/>
  <c r="C67" i="1"/>
  <c r="H66" i="1"/>
  <c r="D66" i="1"/>
  <c r="G66" i="1" s="1"/>
  <c r="C66" i="1"/>
  <c r="H65" i="1"/>
  <c r="G65" i="1"/>
  <c r="D65" i="1"/>
  <c r="C65" i="1"/>
  <c r="H64" i="1"/>
  <c r="G64" i="1"/>
  <c r="D64" i="1"/>
  <c r="C64" i="1"/>
  <c r="H63" i="1"/>
  <c r="D63" i="1"/>
  <c r="G63" i="1" s="1"/>
  <c r="C63" i="1"/>
  <c r="H62" i="1"/>
  <c r="D62" i="1"/>
  <c r="G62" i="1" s="1"/>
  <c r="C62" i="1"/>
  <c r="H61" i="1"/>
  <c r="G61" i="1"/>
  <c r="D61" i="1"/>
  <c r="C61" i="1"/>
  <c r="G60" i="1"/>
  <c r="D60" i="1"/>
  <c r="H60" i="1" s="1"/>
  <c r="C60" i="1"/>
  <c r="H59" i="1"/>
  <c r="D59" i="1"/>
  <c r="G59" i="1" s="1"/>
  <c r="C59" i="1"/>
  <c r="H58" i="1"/>
  <c r="G58" i="1"/>
  <c r="D58" i="1"/>
  <c r="C58" i="1"/>
  <c r="H57" i="1"/>
  <c r="D57" i="1"/>
  <c r="G57" i="1" s="1"/>
  <c r="C57" i="1"/>
  <c r="H56" i="1"/>
  <c r="D56" i="1"/>
  <c r="G56" i="1" s="1"/>
  <c r="C56" i="1"/>
  <c r="H55" i="1"/>
  <c r="D55" i="1"/>
  <c r="G55" i="1" s="1"/>
  <c r="C55" i="1"/>
  <c r="G54" i="1"/>
  <c r="D54" i="1"/>
  <c r="H54" i="1" s="1"/>
  <c r="C54" i="1"/>
  <c r="H53" i="1"/>
  <c r="D53" i="1"/>
  <c r="G53" i="1" s="1"/>
  <c r="C53" i="1"/>
  <c r="H52" i="1"/>
  <c r="D52" i="1"/>
  <c r="G52" i="1" s="1"/>
  <c r="C52" i="1"/>
  <c r="H51" i="1"/>
  <c r="D51" i="1"/>
  <c r="G51" i="1" s="1"/>
  <c r="C51" i="1"/>
  <c r="D50" i="1"/>
  <c r="H50" i="1" s="1"/>
  <c r="C50" i="1"/>
  <c r="D49" i="1"/>
  <c r="H49" i="1" s="1"/>
  <c r="C49" i="1"/>
  <c r="H48" i="1"/>
  <c r="G48" i="1"/>
  <c r="D48" i="1"/>
  <c r="C48" i="1"/>
  <c r="H47" i="1"/>
  <c r="G47" i="1"/>
  <c r="D47" i="1"/>
  <c r="C47" i="1"/>
  <c r="H46" i="1"/>
  <c r="G46" i="1"/>
  <c r="D46" i="1"/>
  <c r="C46" i="1"/>
  <c r="C45" i="1"/>
  <c r="H44" i="1"/>
  <c r="D44" i="1"/>
  <c r="G44" i="1" s="1"/>
  <c r="C44" i="1"/>
  <c r="H43" i="1"/>
  <c r="D43" i="1"/>
  <c r="G43" i="1" s="1"/>
  <c r="C43" i="1"/>
  <c r="H42" i="1"/>
  <c r="G42" i="1"/>
  <c r="D42" i="1"/>
  <c r="C42" i="1"/>
  <c r="H41" i="1"/>
  <c r="D41" i="1"/>
  <c r="G41" i="1" s="1"/>
  <c r="C41" i="1"/>
  <c r="H40" i="1"/>
  <c r="D40" i="1"/>
  <c r="G40" i="1" s="1"/>
  <c r="C40" i="1"/>
  <c r="D39" i="1"/>
  <c r="G39" i="1" s="1"/>
  <c r="C39" i="1"/>
  <c r="H38" i="1"/>
  <c r="D38" i="1"/>
  <c r="G38" i="1" s="1"/>
  <c r="C38" i="1"/>
  <c r="H37" i="1"/>
  <c r="G37" i="1"/>
  <c r="D37" i="1"/>
  <c r="C37" i="1"/>
  <c r="D36" i="1"/>
  <c r="H36" i="1" s="1"/>
  <c r="C36" i="1"/>
  <c r="D35" i="1"/>
  <c r="H35" i="1" s="1"/>
  <c r="C35" i="1"/>
  <c r="H34" i="1"/>
  <c r="G34" i="1"/>
  <c r="D34" i="1"/>
  <c r="C34" i="1"/>
  <c r="H33" i="1"/>
  <c r="D33" i="1"/>
  <c r="G33" i="1" s="1"/>
  <c r="C33" i="1"/>
  <c r="H32" i="1"/>
  <c r="D32" i="1"/>
  <c r="G32" i="1" s="1"/>
  <c r="C32" i="1"/>
  <c r="D31" i="1"/>
  <c r="G31" i="1" s="1"/>
  <c r="C31" i="1"/>
  <c r="H30" i="1"/>
  <c r="G30" i="1"/>
  <c r="D30" i="1"/>
  <c r="C30" i="1"/>
  <c r="H29" i="1"/>
  <c r="G29" i="1"/>
  <c r="D29" i="1"/>
  <c r="C29" i="1"/>
  <c r="H28" i="1"/>
  <c r="G28" i="1"/>
  <c r="D28" i="1"/>
  <c r="C28" i="1"/>
  <c r="H27" i="1"/>
  <c r="G27" i="1"/>
  <c r="D27" i="1"/>
  <c r="C27" i="1"/>
  <c r="H26" i="1"/>
  <c r="D26" i="1"/>
  <c r="G26" i="1" s="1"/>
  <c r="C26" i="1"/>
  <c r="C25" i="1"/>
  <c r="H24" i="1"/>
  <c r="D24" i="1"/>
  <c r="G24" i="1" s="1"/>
  <c r="C24" i="1"/>
  <c r="H23" i="1"/>
  <c r="D23" i="1"/>
  <c r="G23" i="1" s="1"/>
  <c r="C23" i="1"/>
  <c r="H22" i="1"/>
  <c r="G22" i="1"/>
  <c r="D22" i="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G11" i="1"/>
  <c r="D11" i="1"/>
  <c r="C11" i="1"/>
  <c r="H10" i="1"/>
  <c r="D10" i="1"/>
  <c r="G10" i="1" s="1"/>
  <c r="C10" i="1"/>
  <c r="H9" i="1"/>
  <c r="G9" i="1"/>
  <c r="D9" i="1"/>
  <c r="C9" i="1"/>
  <c r="H8" i="1"/>
  <c r="D8" i="1"/>
  <c r="G8" i="1" s="1"/>
  <c r="C8" i="1"/>
  <c r="H7" i="1"/>
  <c r="G7" i="1"/>
  <c r="D7" i="1"/>
  <c r="C7" i="1"/>
  <c r="D6" i="1"/>
  <c r="H6" i="1" s="1"/>
  <c r="C6" i="1"/>
  <c r="H5" i="1"/>
  <c r="D5" i="1"/>
  <c r="G5" i="1" s="1"/>
  <c r="C5" i="1"/>
  <c r="C4" i="1"/>
  <c r="E37" i="9" l="1"/>
  <c r="B37" i="9" s="1"/>
  <c r="E327" i="9"/>
  <c r="B327" i="9" s="1"/>
  <c r="G729" i="1"/>
  <c r="G1278" i="1"/>
  <c r="G1292" i="1"/>
  <c r="G1129" i="1"/>
  <c r="E178" i="5"/>
  <c r="H336" i="9" s="1"/>
  <c r="E336" i="9" s="1"/>
  <c r="B336" i="9" s="1"/>
  <c r="H1267" i="1"/>
  <c r="G1368" i="1"/>
  <c r="G1373" i="1"/>
  <c r="G1375" i="1"/>
  <c r="G1377" i="1"/>
  <c r="E340" i="9"/>
  <c r="B340" i="9" s="1"/>
  <c r="G1380" i="1"/>
  <c r="G1382" i="1"/>
  <c r="G1384" i="1"/>
  <c r="G1387" i="1"/>
  <c r="G1389" i="1"/>
  <c r="G1391" i="1"/>
  <c r="G1393" i="1"/>
  <c r="G1399" i="1"/>
  <c r="E335" i="9"/>
  <c r="B335" i="9" s="1"/>
  <c r="G1369" i="1"/>
  <c r="G1372" i="1"/>
  <c r="G1374" i="1"/>
  <c r="G1376" i="1"/>
  <c r="G1379" i="1"/>
  <c r="G1381" i="1"/>
  <c r="G1383" i="1"/>
  <c r="G1385" i="1"/>
  <c r="G1388" i="1"/>
  <c r="G1390" i="1"/>
  <c r="G1392" i="1"/>
  <c r="G1395" i="1"/>
  <c r="G1397" i="1"/>
  <c r="H1400" i="1"/>
  <c r="H1368" i="1"/>
  <c r="H1376" i="1"/>
  <c r="H1384" i="1"/>
  <c r="H1392" i="1"/>
  <c r="H1375" i="1"/>
  <c r="H1383" i="1"/>
  <c r="H1391" i="1"/>
  <c r="H1399" i="1"/>
  <c r="H1367" i="1"/>
  <c r="H1364" i="1"/>
  <c r="E330" i="9"/>
  <c r="B330" i="9" s="1"/>
  <c r="H1359" i="1"/>
  <c r="E326" i="9"/>
  <c r="B326" i="9" s="1"/>
  <c r="E324" i="9"/>
  <c r="B324" i="9" s="1"/>
  <c r="H1351" i="1"/>
  <c r="H1339" i="1"/>
  <c r="G1536" i="1"/>
  <c r="H1531" i="1"/>
  <c r="G1516" i="1"/>
  <c r="E114" i="6"/>
  <c r="I30" i="3" s="1"/>
  <c r="H1508" i="1"/>
  <c r="H1506" i="1"/>
  <c r="H1503" i="1"/>
  <c r="H1504" i="1"/>
  <c r="H1502" i="1"/>
  <c r="H1500" i="1"/>
  <c r="H1499" i="1"/>
  <c r="H1495" i="1"/>
  <c r="H1497" i="1"/>
  <c r="H1496" i="1"/>
  <c r="H1494" i="1"/>
  <c r="H1492" i="1"/>
  <c r="H1490" i="1"/>
  <c r="E89" i="6"/>
  <c r="D1485" i="1" s="1"/>
  <c r="G1485" i="1" s="1"/>
  <c r="H1488" i="1"/>
  <c r="H1487" i="1"/>
  <c r="H1486" i="1"/>
  <c r="H1483" i="1"/>
  <c r="H1478" i="1"/>
  <c r="H1479" i="1"/>
  <c r="H1477" i="1"/>
  <c r="H1475" i="1"/>
  <c r="H1474" i="1"/>
  <c r="H1473" i="1"/>
  <c r="H1471" i="1"/>
  <c r="H1470" i="1"/>
  <c r="H1469" i="1"/>
  <c r="H1465" i="1"/>
  <c r="H1462" i="1"/>
  <c r="H1463" i="1"/>
  <c r="H1461" i="1"/>
  <c r="H1460" i="1"/>
  <c r="H1458" i="1"/>
  <c r="H1457" i="1"/>
  <c r="H1455" i="1"/>
  <c r="H1453" i="1"/>
  <c r="H1450" i="1"/>
  <c r="H1452" i="1"/>
  <c r="H1451" i="1"/>
  <c r="H1446" i="1"/>
  <c r="H1442" i="1"/>
  <c r="H1439" i="1"/>
  <c r="E35" i="6"/>
  <c r="H1438" i="1"/>
  <c r="H1435" i="1"/>
  <c r="H1434" i="1"/>
  <c r="H1428" i="1"/>
  <c r="H1427" i="1"/>
  <c r="H1424" i="1"/>
  <c r="H1423" i="1"/>
  <c r="H1419" i="1"/>
  <c r="H1416" i="1"/>
  <c r="H1415" i="1"/>
  <c r="H1411" i="1"/>
  <c r="H1408" i="1"/>
  <c r="H1407" i="1"/>
  <c r="E5" i="6"/>
  <c r="D1401" i="1" s="1"/>
  <c r="H1403" i="1"/>
  <c r="G1579" i="1"/>
  <c r="J1579" i="1"/>
  <c r="J1581" i="1"/>
  <c r="E38" i="7"/>
  <c r="D38" i="7"/>
  <c r="H35" i="3" s="1"/>
  <c r="G1576" i="1"/>
  <c r="J1576" i="1"/>
  <c r="C1571" i="1"/>
  <c r="C1572" i="1"/>
  <c r="I35" i="3"/>
  <c r="D1571" i="1"/>
  <c r="G1568" i="1"/>
  <c r="H1563" i="1"/>
  <c r="J1570" i="1"/>
  <c r="J1566" i="1"/>
  <c r="J1564" i="1"/>
  <c r="D22" i="7"/>
  <c r="C1555" i="1" s="1"/>
  <c r="G1555" i="1" s="1"/>
  <c r="D1555" i="1"/>
  <c r="G1556" i="1"/>
  <c r="J1559" i="1"/>
  <c r="H1556" i="1"/>
  <c r="J1561" i="1"/>
  <c r="G1549" i="1"/>
  <c r="I1549" i="1" s="1"/>
  <c r="H1550" i="1"/>
  <c r="J1547" i="1"/>
  <c r="H1548" i="1"/>
  <c r="E6" i="7"/>
  <c r="E5" i="7" s="1"/>
  <c r="D6" i="7"/>
  <c r="G1545" i="1"/>
  <c r="J1546" i="1"/>
  <c r="G1544" i="1"/>
  <c r="I1544" i="1" s="1"/>
  <c r="H1543" i="1"/>
  <c r="G1540" i="1"/>
  <c r="H1680" i="1"/>
  <c r="H1679" i="1"/>
  <c r="G1678" i="1"/>
  <c r="H1676" i="1"/>
  <c r="H1673" i="1"/>
  <c r="H1671" i="1"/>
  <c r="H1668" i="1"/>
  <c r="G1667" i="1"/>
  <c r="H1664" i="1"/>
  <c r="H1665" i="1"/>
  <c r="G1659" i="1"/>
  <c r="H1657" i="1"/>
  <c r="G1654" i="1"/>
  <c r="G1651" i="1"/>
  <c r="H1649" i="1"/>
  <c r="H1647" i="1"/>
  <c r="H1644" i="1"/>
  <c r="G1644" i="1"/>
  <c r="G1646" i="1"/>
  <c r="H1641" i="1"/>
  <c r="H1640" i="1"/>
  <c r="H1639" i="1"/>
  <c r="H1631" i="1"/>
  <c r="G1630" i="1"/>
  <c r="D51" i="8"/>
  <c r="C1628" i="1" s="1"/>
  <c r="G1607" i="1"/>
  <c r="G1686" i="1"/>
  <c r="G1684" i="1"/>
  <c r="H1605" i="1"/>
  <c r="G1587" i="1"/>
  <c r="G1682" i="1"/>
  <c r="G1624" i="1"/>
  <c r="G1623" i="1"/>
  <c r="H1681" i="1"/>
  <c r="G1683" i="1"/>
  <c r="G1638" i="1"/>
  <c r="G1636" i="1"/>
  <c r="G1618" i="1"/>
  <c r="D25" i="8"/>
  <c r="C1602" i="1" s="1"/>
  <c r="H1602" i="1" s="1"/>
  <c r="G1616" i="1"/>
  <c r="G1615" i="1"/>
  <c r="H1613" i="1"/>
  <c r="G1610" i="1"/>
  <c r="G1608" i="1"/>
  <c r="H1604" i="1"/>
  <c r="G1600" i="1"/>
  <c r="H1597" i="1"/>
  <c r="D6" i="8"/>
  <c r="C1583" i="1" s="1"/>
  <c r="G1583" i="1" s="1"/>
  <c r="G1594" i="1"/>
  <c r="G1592" i="1"/>
  <c r="G1591" i="1"/>
  <c r="H1589" i="1"/>
  <c r="H1588" i="1"/>
  <c r="H1585" i="1"/>
  <c r="H1327" i="1"/>
  <c r="E255" i="5"/>
  <c r="D1259" i="1" s="1"/>
  <c r="G1259" i="1" s="1"/>
  <c r="H1263" i="1"/>
  <c r="E329" i="9"/>
  <c r="B329" i="9" s="1"/>
  <c r="E333" i="9"/>
  <c r="B333" i="9" s="1"/>
  <c r="D1223" i="1"/>
  <c r="G1223" i="1" s="1"/>
  <c r="E320" i="9"/>
  <c r="B320" i="9" s="1"/>
  <c r="E337" i="9"/>
  <c r="B337" i="9" s="1"/>
  <c r="D1182" i="1"/>
  <c r="G1182" i="1" s="1"/>
  <c r="F171" i="5"/>
  <c r="E311" i="9"/>
  <c r="B311" i="9" s="1"/>
  <c r="G1138" i="1"/>
  <c r="G1136" i="1"/>
  <c r="G1134" i="1"/>
  <c r="G1132" i="1"/>
  <c r="G1130" i="1"/>
  <c r="E119" i="5"/>
  <c r="D1124" i="1" s="1"/>
  <c r="H1124" i="1" s="1"/>
  <c r="G1126" i="1"/>
  <c r="G1125" i="1"/>
  <c r="H314" i="9"/>
  <c r="E314" i="9" s="1"/>
  <c r="B314" i="9" s="1"/>
  <c r="G1118" i="1"/>
  <c r="G1120" i="1"/>
  <c r="G1117" i="1"/>
  <c r="G1112" i="1"/>
  <c r="E307" i="9"/>
  <c r="B307" i="9" s="1"/>
  <c r="D1087" i="1"/>
  <c r="E70" i="5"/>
  <c r="D1075" i="1" s="1"/>
  <c r="F341" i="9"/>
  <c r="B341" i="9" s="1"/>
  <c r="E12" i="5"/>
  <c r="D1017" i="1" s="1"/>
  <c r="H1017" i="1" s="1"/>
  <c r="D648" i="4"/>
  <c r="E647" i="4"/>
  <c r="D641" i="1" s="1"/>
  <c r="F236" i="9"/>
  <c r="E312" i="9"/>
  <c r="B312" i="9" s="1"/>
  <c r="E158" i="9"/>
  <c r="B158" i="9" s="1"/>
  <c r="E162" i="9"/>
  <c r="B162" i="9" s="1"/>
  <c r="E173" i="9"/>
  <c r="B173" i="9" s="1"/>
  <c r="B284" i="9"/>
  <c r="F278" i="9"/>
  <c r="B278" i="9" s="1"/>
  <c r="F282" i="9"/>
  <c r="B282" i="9" s="1"/>
  <c r="E154" i="9"/>
  <c r="B154" i="9" s="1"/>
  <c r="H929" i="1"/>
  <c r="H937" i="1"/>
  <c r="H928" i="1"/>
  <c r="H932" i="1"/>
  <c r="H936" i="1"/>
  <c r="H933" i="1"/>
  <c r="H927" i="1"/>
  <c r="H931" i="1"/>
  <c r="H935" i="1"/>
  <c r="H899" i="1"/>
  <c r="H903" i="1"/>
  <c r="H907" i="1"/>
  <c r="H911" i="1"/>
  <c r="H915" i="1"/>
  <c r="H919" i="1"/>
  <c r="H923" i="1"/>
  <c r="H902" i="1"/>
  <c r="H906" i="1"/>
  <c r="H910" i="1"/>
  <c r="H914" i="1"/>
  <c r="H918" i="1"/>
  <c r="H922" i="1"/>
  <c r="H901" i="1"/>
  <c r="H905" i="1"/>
  <c r="H909" i="1"/>
  <c r="H913" i="1"/>
  <c r="H917" i="1"/>
  <c r="H921" i="1"/>
  <c r="H925" i="1"/>
  <c r="H869" i="1"/>
  <c r="H877" i="1"/>
  <c r="H885" i="1"/>
  <c r="H893" i="1"/>
  <c r="H896" i="1"/>
  <c r="H871" i="1"/>
  <c r="H879" i="1"/>
  <c r="H887" i="1"/>
  <c r="H895" i="1"/>
  <c r="H873" i="1"/>
  <c r="H881" i="1"/>
  <c r="H889" i="1"/>
  <c r="H898" i="1"/>
  <c r="E92" i="9"/>
  <c r="B92" i="9" s="1"/>
  <c r="E109" i="9"/>
  <c r="B109" i="9" s="1"/>
  <c r="H847" i="1"/>
  <c r="H855" i="1"/>
  <c r="H863" i="1"/>
  <c r="H849" i="1"/>
  <c r="H857" i="1"/>
  <c r="H865" i="1"/>
  <c r="E87" i="9"/>
  <c r="B87" i="9" s="1"/>
  <c r="H843" i="1"/>
  <c r="H851" i="1"/>
  <c r="H859" i="1"/>
  <c r="H835" i="1"/>
  <c r="H821" i="1"/>
  <c r="H815" i="1"/>
  <c r="H823" i="1"/>
  <c r="H831" i="1"/>
  <c r="H813" i="1"/>
  <c r="H829" i="1"/>
  <c r="E79" i="9"/>
  <c r="B79" i="9" s="1"/>
  <c r="H807" i="1"/>
  <c r="H801" i="1"/>
  <c r="H809" i="1"/>
  <c r="H799" i="1"/>
  <c r="H803" i="1"/>
  <c r="H775" i="1"/>
  <c r="G774" i="1"/>
  <c r="H777" i="1"/>
  <c r="H785" i="1"/>
  <c r="H793" i="1"/>
  <c r="H783" i="1"/>
  <c r="H791" i="1"/>
  <c r="G743" i="1"/>
  <c r="G747" i="1"/>
  <c r="G751" i="1"/>
  <c r="G755" i="1"/>
  <c r="G759" i="1"/>
  <c r="G763" i="1"/>
  <c r="G767" i="1"/>
  <c r="G771" i="1"/>
  <c r="G746" i="1"/>
  <c r="G750" i="1"/>
  <c r="G766" i="1"/>
  <c r="G770" i="1"/>
  <c r="G739" i="1"/>
  <c r="G737" i="1"/>
  <c r="F243" i="9"/>
  <c r="E56" i="9"/>
  <c r="B56" i="9" s="1"/>
  <c r="G735" i="1"/>
  <c r="G732" i="1"/>
  <c r="G728" i="1"/>
  <c r="G726" i="1"/>
  <c r="G722" i="1"/>
  <c r="G720" i="1"/>
  <c r="E47" i="9"/>
  <c r="B47" i="9" s="1"/>
  <c r="G718" i="1"/>
  <c r="G717" i="1"/>
  <c r="G714" i="1"/>
  <c r="G705" i="1"/>
  <c r="G700" i="1"/>
  <c r="G698" i="1"/>
  <c r="G696" i="1"/>
  <c r="G694" i="1"/>
  <c r="G692" i="1"/>
  <c r="G690" i="1"/>
  <c r="G688" i="1"/>
  <c r="G686" i="1"/>
  <c r="G684" i="1"/>
  <c r="G683" i="1"/>
  <c r="G682" i="1"/>
  <c r="G679" i="1"/>
  <c r="G676" i="1"/>
  <c r="G674" i="1"/>
  <c r="G673" i="1"/>
  <c r="G671" i="1"/>
  <c r="G670" i="1"/>
  <c r="G669" i="1"/>
  <c r="G664" i="1"/>
  <c r="G662" i="1"/>
  <c r="G659" i="1"/>
  <c r="G658" i="1"/>
  <c r="G657" i="1"/>
  <c r="E27" i="9"/>
  <c r="B27" i="9" s="1"/>
  <c r="G655" i="1"/>
  <c r="E296" i="9"/>
  <c r="G651" i="1"/>
  <c r="B296" i="9"/>
  <c r="G647" i="1"/>
  <c r="G649" i="1"/>
  <c r="F656" i="4"/>
  <c r="G645" i="1"/>
  <c r="G630" i="1"/>
  <c r="B292" i="9"/>
  <c r="G628" i="1"/>
  <c r="G627" i="1"/>
  <c r="G626" i="1"/>
  <c r="G624" i="1"/>
  <c r="E629" i="4"/>
  <c r="D623" i="1" s="1"/>
  <c r="G625" i="1"/>
  <c r="E170" i="9"/>
  <c r="B170" i="9" s="1"/>
  <c r="E166" i="9"/>
  <c r="B166" i="9" s="1"/>
  <c r="E165" i="9"/>
  <c r="B165" i="9" s="1"/>
  <c r="B291" i="9"/>
  <c r="B288" i="9"/>
  <c r="F285" i="9"/>
  <c r="B285" i="9" s="1"/>
  <c r="E157" i="9"/>
  <c r="B157" i="9" s="1"/>
  <c r="E597" i="4"/>
  <c r="D591" i="1" s="1"/>
  <c r="G591" i="1" s="1"/>
  <c r="E153" i="9"/>
  <c r="B153" i="9" s="1"/>
  <c r="B280" i="9"/>
  <c r="E150" i="9"/>
  <c r="B150" i="9" s="1"/>
  <c r="E584" i="4"/>
  <c r="D578" i="1" s="1"/>
  <c r="E571" i="4"/>
  <c r="D565" i="1" s="1"/>
  <c r="E146" i="9"/>
  <c r="B146" i="9" s="1"/>
  <c r="E145" i="9"/>
  <c r="B145" i="9" s="1"/>
  <c r="E144" i="9"/>
  <c r="B144" i="9" s="1"/>
  <c r="E142" i="9"/>
  <c r="B142" i="9" s="1"/>
  <c r="E141" i="9"/>
  <c r="B141" i="9" s="1"/>
  <c r="E140" i="9"/>
  <c r="B140" i="9" s="1"/>
  <c r="B276" i="9"/>
  <c r="B275" i="9"/>
  <c r="F274" i="9"/>
  <c r="B274" i="9" s="1"/>
  <c r="E536" i="4"/>
  <c r="B272" i="9"/>
  <c r="E132" i="9"/>
  <c r="B132" i="9" s="1"/>
  <c r="F271" i="9"/>
  <c r="D531" i="1"/>
  <c r="E522" i="4"/>
  <c r="D516" i="1" s="1"/>
  <c r="E126" i="9"/>
  <c r="B126" i="9" s="1"/>
  <c r="E125" i="9"/>
  <c r="B125" i="9" s="1"/>
  <c r="E124" i="9"/>
  <c r="B124" i="9" s="1"/>
  <c r="B268" i="9"/>
  <c r="F267" i="9"/>
  <c r="E118" i="9"/>
  <c r="B118" i="9" s="1"/>
  <c r="B264" i="9"/>
  <c r="E117" i="9"/>
  <c r="B117" i="9" s="1"/>
  <c r="E116" i="9"/>
  <c r="B116" i="9" s="1"/>
  <c r="F263" i="9"/>
  <c r="B260" i="9"/>
  <c r="E491" i="4"/>
  <c r="D485" i="1" s="1"/>
  <c r="E110" i="9"/>
  <c r="B110" i="9" s="1"/>
  <c r="F259" i="9"/>
  <c r="B259" i="9" s="1"/>
  <c r="E108" i="9"/>
  <c r="B108" i="9" s="1"/>
  <c r="E107" i="9"/>
  <c r="B107" i="9" s="1"/>
  <c r="B256" i="9"/>
  <c r="E479" i="4"/>
  <c r="D473" i="1" s="1"/>
  <c r="F255" i="9"/>
  <c r="E104" i="9"/>
  <c r="B104" i="9" s="1"/>
  <c r="E103" i="9"/>
  <c r="B103" i="9" s="1"/>
  <c r="E100" i="9"/>
  <c r="B100" i="9" s="1"/>
  <c r="E99" i="9"/>
  <c r="B99" i="9" s="1"/>
  <c r="E96" i="9"/>
  <c r="B96" i="9" s="1"/>
  <c r="E431" i="4"/>
  <c r="D425" i="1" s="1"/>
  <c r="G425" i="1" s="1"/>
  <c r="E95" i="9"/>
  <c r="B95" i="9" s="1"/>
  <c r="B252" i="9"/>
  <c r="F251" i="9"/>
  <c r="B251" i="9" s="1"/>
  <c r="E91" i="9"/>
  <c r="B91" i="9" s="1"/>
  <c r="B248" i="9"/>
  <c r="E373" i="4"/>
  <c r="D368" i="1" s="1"/>
  <c r="E361" i="4"/>
  <c r="E309" i="4"/>
  <c r="D304" i="1" s="1"/>
  <c r="G304" i="1" s="1"/>
  <c r="E88" i="9"/>
  <c r="B88" i="9" s="1"/>
  <c r="H285" i="1"/>
  <c r="E84" i="9"/>
  <c r="B84" i="9" s="1"/>
  <c r="H279" i="1"/>
  <c r="H281" i="1"/>
  <c r="H277" i="1"/>
  <c r="H274" i="1"/>
  <c r="H270" i="1"/>
  <c r="F247" i="9"/>
  <c r="E273" i="4"/>
  <c r="D269" i="1" s="1"/>
  <c r="E83" i="9"/>
  <c r="B83" i="9" s="1"/>
  <c r="H268" i="1"/>
  <c r="H265" i="1"/>
  <c r="E262" i="4"/>
  <c r="D258" i="1" s="1"/>
  <c r="G258" i="1" s="1"/>
  <c r="F269" i="4"/>
  <c r="H264" i="1"/>
  <c r="H259" i="1"/>
  <c r="E80" i="9"/>
  <c r="B80" i="9" s="1"/>
  <c r="H263" i="1"/>
  <c r="H256" i="1"/>
  <c r="H253" i="1"/>
  <c r="H250" i="1"/>
  <c r="H251" i="1"/>
  <c r="H249" i="1"/>
  <c r="H248" i="1"/>
  <c r="H247" i="1"/>
  <c r="H245" i="1"/>
  <c r="E76" i="9"/>
  <c r="B76" i="9" s="1"/>
  <c r="H244" i="1"/>
  <c r="H238" i="1"/>
  <c r="E72" i="9"/>
  <c r="B72" i="9" s="1"/>
  <c r="G233" i="1"/>
  <c r="G235" i="1"/>
  <c r="E230" i="4"/>
  <c r="D226" i="1" s="1"/>
  <c r="E221" i="4"/>
  <c r="D217" i="1" s="1"/>
  <c r="E68" i="9"/>
  <c r="B68" i="9" s="1"/>
  <c r="G223" i="1"/>
  <c r="G212" i="1"/>
  <c r="H212" i="1"/>
  <c r="G215" i="1"/>
  <c r="F216" i="4"/>
  <c r="E64" i="9"/>
  <c r="B64" i="9" s="1"/>
  <c r="H204" i="1"/>
  <c r="E202" i="4"/>
  <c r="D198" i="1" s="1"/>
  <c r="G199" i="1"/>
  <c r="E60" i="9"/>
  <c r="B60" i="9" s="1"/>
  <c r="E59" i="9"/>
  <c r="B59" i="9" s="1"/>
  <c r="H195" i="1"/>
  <c r="B244" i="9"/>
  <c r="H190" i="1"/>
  <c r="E55" i="9"/>
  <c r="B55" i="9" s="1"/>
  <c r="G185" i="1"/>
  <c r="G184" i="1"/>
  <c r="B240" i="9"/>
  <c r="E52" i="9"/>
  <c r="B52" i="9" s="1"/>
  <c r="F239" i="9"/>
  <c r="E51" i="9"/>
  <c r="B51" i="9" s="1"/>
  <c r="D174" i="1"/>
  <c r="H174" i="1" s="1"/>
  <c r="H166" i="1"/>
  <c r="G161" i="1"/>
  <c r="E164" i="4"/>
  <c r="D160" i="1" s="1"/>
  <c r="E48" i="9"/>
  <c r="B48" i="9" s="1"/>
  <c r="H150" i="1"/>
  <c r="F140" i="4"/>
  <c r="D136" i="1"/>
  <c r="H137" i="1"/>
  <c r="G130" i="1"/>
  <c r="H131" i="1"/>
  <c r="F134" i="4"/>
  <c r="H125" i="1"/>
  <c r="H122" i="1"/>
  <c r="D121" i="1"/>
  <c r="F125" i="4"/>
  <c r="H116" i="1"/>
  <c r="B236" i="9"/>
  <c r="G108" i="1"/>
  <c r="H108" i="1"/>
  <c r="E106" i="4"/>
  <c r="D102" i="1" s="1"/>
  <c r="G102" i="1" s="1"/>
  <c r="F112" i="4"/>
  <c r="G107" i="1"/>
  <c r="F235" i="9"/>
  <c r="B235" i="9" s="1"/>
  <c r="G103" i="1"/>
  <c r="E44" i="9"/>
  <c r="B44" i="9" s="1"/>
  <c r="H94" i="1"/>
  <c r="E43" i="9"/>
  <c r="B43" i="9" s="1"/>
  <c r="G90" i="1"/>
  <c r="H87" i="1"/>
  <c r="B232" i="9"/>
  <c r="E40" i="9"/>
  <c r="B40" i="9" s="1"/>
  <c r="F231" i="9"/>
  <c r="G80" i="1"/>
  <c r="G79" i="1"/>
  <c r="H73" i="1"/>
  <c r="E39" i="9"/>
  <c r="B39" i="9" s="1"/>
  <c r="E36" i="9"/>
  <c r="B36" i="9" s="1"/>
  <c r="E32" i="9"/>
  <c r="B32" i="9" s="1"/>
  <c r="E31" i="9"/>
  <c r="B31" i="9" s="1"/>
  <c r="G50" i="1"/>
  <c r="G49" i="1"/>
  <c r="E49" i="4"/>
  <c r="D45" i="1" s="1"/>
  <c r="H39" i="1"/>
  <c r="G35" i="1"/>
  <c r="G36" i="1"/>
  <c r="H31" i="1"/>
  <c r="H25" i="1"/>
  <c r="E28" i="9"/>
  <c r="B28" i="9" s="1"/>
  <c r="H19" i="1"/>
  <c r="H13" i="1"/>
  <c r="H4" i="1"/>
  <c r="G4" i="1"/>
  <c r="G6" i="1"/>
  <c r="E7" i="4"/>
  <c r="D3" i="1" s="1"/>
  <c r="H298" i="1"/>
  <c r="G298" i="1"/>
  <c r="H302" i="1"/>
  <c r="G30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3" i="1"/>
  <c r="G403" i="1"/>
  <c r="H405" i="1"/>
  <c r="G405" i="1"/>
  <c r="H407" i="1"/>
  <c r="G407" i="1"/>
  <c r="H409" i="1"/>
  <c r="G409" i="1"/>
  <c r="H411" i="1"/>
  <c r="G411" i="1"/>
  <c r="H414" i="1"/>
  <c r="G414" i="1"/>
  <c r="H416" i="1"/>
  <c r="G416" i="1"/>
  <c r="H422" i="1"/>
  <c r="G422" i="1"/>
  <c r="H291" i="1"/>
  <c r="G291" i="1"/>
  <c r="H305" i="1"/>
  <c r="G305" i="1"/>
  <c r="H315" i="1"/>
  <c r="G315" i="1"/>
  <c r="H431" i="1"/>
  <c r="G431" i="1"/>
  <c r="H439" i="1"/>
  <c r="G439" i="1"/>
  <c r="H443" i="1"/>
  <c r="G443" i="1"/>
  <c r="H447" i="1"/>
  <c r="G447" i="1"/>
  <c r="H453" i="1"/>
  <c r="G453" i="1"/>
  <c r="H459" i="1"/>
  <c r="G459" i="1"/>
  <c r="H467" i="1"/>
  <c r="G467" i="1"/>
  <c r="H471" i="1"/>
  <c r="G471" i="1"/>
  <c r="H477" i="1"/>
  <c r="G477" i="1"/>
  <c r="H483" i="1"/>
  <c r="G483" i="1"/>
  <c r="H487" i="1"/>
  <c r="G487" i="1"/>
  <c r="H493" i="1"/>
  <c r="G493" i="1"/>
  <c r="H499" i="1"/>
  <c r="G499" i="1"/>
  <c r="H505" i="1"/>
  <c r="G505" i="1"/>
  <c r="H511" i="1"/>
  <c r="G511" i="1"/>
  <c r="H517" i="1"/>
  <c r="G517" i="1"/>
  <c r="H523" i="1"/>
  <c r="G523" i="1"/>
  <c r="H527" i="1"/>
  <c r="G527" i="1"/>
  <c r="H535" i="1"/>
  <c r="G535" i="1"/>
  <c r="H543" i="1"/>
  <c r="G543" i="1"/>
  <c r="H549" i="1"/>
  <c r="G549" i="1"/>
  <c r="H555" i="1"/>
  <c r="G555" i="1"/>
  <c r="H561" i="1"/>
  <c r="G561" i="1"/>
  <c r="G568" i="1"/>
  <c r="H568" i="1"/>
  <c r="G572" i="1"/>
  <c r="H572" i="1"/>
  <c r="G576" i="1"/>
  <c r="H576" i="1"/>
  <c r="G582" i="1"/>
  <c r="H582" i="1"/>
  <c r="G588" i="1"/>
  <c r="H588" i="1"/>
  <c r="G596" i="1"/>
  <c r="H596" i="1"/>
  <c r="G604" i="1"/>
  <c r="H604" i="1"/>
  <c r="G610" i="1"/>
  <c r="H610" i="1"/>
  <c r="G616" i="1"/>
  <c r="H616" i="1"/>
  <c r="G622" i="1"/>
  <c r="H622" i="1"/>
  <c r="H287" i="1"/>
  <c r="G287" i="1"/>
  <c r="H293" i="1"/>
  <c r="G293" i="1"/>
  <c r="H309" i="1"/>
  <c r="G309" i="1"/>
  <c r="H313" i="1"/>
  <c r="G313" i="1"/>
  <c r="H427" i="1"/>
  <c r="G427" i="1"/>
  <c r="H433" i="1"/>
  <c r="G433" i="1"/>
  <c r="H437" i="1"/>
  <c r="G437" i="1"/>
  <c r="H441" i="1"/>
  <c r="G441" i="1"/>
  <c r="H449" i="1"/>
  <c r="G449" i="1"/>
  <c r="H455" i="1"/>
  <c r="G455" i="1"/>
  <c r="H461" i="1"/>
  <c r="G461" i="1"/>
  <c r="H463" i="1"/>
  <c r="G463" i="1"/>
  <c r="H469" i="1"/>
  <c r="G469" i="1"/>
  <c r="H475" i="1"/>
  <c r="G475" i="1"/>
  <c r="H479" i="1"/>
  <c r="G479" i="1"/>
  <c r="H491" i="1"/>
  <c r="G491" i="1"/>
  <c r="H497" i="1"/>
  <c r="G497" i="1"/>
  <c r="H503" i="1"/>
  <c r="G503" i="1"/>
  <c r="H509" i="1"/>
  <c r="G509" i="1"/>
  <c r="H513" i="1"/>
  <c r="G513" i="1"/>
  <c r="H519" i="1"/>
  <c r="G519" i="1"/>
  <c r="H525" i="1"/>
  <c r="G525" i="1"/>
  <c r="H531" i="1"/>
  <c r="G531" i="1"/>
  <c r="H537" i="1"/>
  <c r="G537" i="1"/>
  <c r="H541" i="1"/>
  <c r="G541" i="1"/>
  <c r="H547" i="1"/>
  <c r="G547" i="1"/>
  <c r="H553" i="1"/>
  <c r="G553" i="1"/>
  <c r="H559" i="1"/>
  <c r="G559" i="1"/>
  <c r="G570" i="1"/>
  <c r="H570" i="1"/>
  <c r="G578" i="1"/>
  <c r="H578" i="1"/>
  <c r="G584" i="1"/>
  <c r="H584" i="1"/>
  <c r="G590" i="1"/>
  <c r="H590" i="1"/>
  <c r="G594" i="1"/>
  <c r="H594" i="1"/>
  <c r="G598" i="1"/>
  <c r="H598" i="1"/>
  <c r="G602" i="1"/>
  <c r="H602" i="1"/>
  <c r="G606" i="1"/>
  <c r="H606" i="1"/>
  <c r="G608" i="1"/>
  <c r="H608" i="1"/>
  <c r="G614" i="1"/>
  <c r="H614" i="1"/>
  <c r="G618" i="1"/>
  <c r="H618" i="1"/>
  <c r="G240" i="1"/>
  <c r="G244" i="1"/>
  <c r="G248" i="1"/>
  <c r="G252" i="1"/>
  <c r="G256" i="1"/>
  <c r="G260" i="1"/>
  <c r="G264" i="1"/>
  <c r="G268" i="1"/>
  <c r="G272" i="1"/>
  <c r="G276" i="1"/>
  <c r="G280" i="1"/>
  <c r="G284"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300" i="1"/>
  <c r="G300" i="1"/>
  <c r="H391" i="1"/>
  <c r="G391" i="1"/>
  <c r="H289" i="1"/>
  <c r="G289" i="1"/>
  <c r="H307" i="1"/>
  <c r="G307" i="1"/>
  <c r="H311" i="1"/>
  <c r="G311" i="1"/>
  <c r="H429" i="1"/>
  <c r="G429" i="1"/>
  <c r="H435" i="1"/>
  <c r="G435" i="1"/>
  <c r="H445" i="1"/>
  <c r="G445" i="1"/>
  <c r="H451" i="1"/>
  <c r="G451" i="1"/>
  <c r="H457" i="1"/>
  <c r="G457" i="1"/>
  <c r="H465" i="1"/>
  <c r="G465" i="1"/>
  <c r="H473" i="1"/>
  <c r="G473" i="1"/>
  <c r="H481" i="1"/>
  <c r="G481" i="1"/>
  <c r="H489" i="1"/>
  <c r="G489" i="1"/>
  <c r="H495" i="1"/>
  <c r="G495" i="1"/>
  <c r="H501" i="1"/>
  <c r="G501" i="1"/>
  <c r="H507" i="1"/>
  <c r="G507" i="1"/>
  <c r="H515" i="1"/>
  <c r="G515" i="1"/>
  <c r="H521" i="1"/>
  <c r="G521" i="1"/>
  <c r="H533" i="1"/>
  <c r="G533" i="1"/>
  <c r="H539" i="1"/>
  <c r="G539" i="1"/>
  <c r="H545" i="1"/>
  <c r="G545" i="1"/>
  <c r="H551" i="1"/>
  <c r="G551" i="1"/>
  <c r="H557" i="1"/>
  <c r="G557" i="1"/>
  <c r="G566" i="1"/>
  <c r="H566" i="1"/>
  <c r="G574" i="1"/>
  <c r="H574" i="1"/>
  <c r="G580" i="1"/>
  <c r="H580" i="1"/>
  <c r="G586" i="1"/>
  <c r="H586" i="1"/>
  <c r="G592" i="1"/>
  <c r="H592" i="1"/>
  <c r="G600" i="1"/>
  <c r="H600" i="1"/>
  <c r="G612" i="1"/>
  <c r="H612" i="1"/>
  <c r="G620" i="1"/>
  <c r="H620" i="1"/>
  <c r="G239" i="1"/>
  <c r="G243" i="1"/>
  <c r="G247" i="1"/>
  <c r="G251" i="1"/>
  <c r="G255" i="1"/>
  <c r="G259" i="1"/>
  <c r="G263" i="1"/>
  <c r="G267" i="1"/>
  <c r="G271" i="1"/>
  <c r="G275" i="1"/>
  <c r="G279" i="1"/>
  <c r="G283" i="1"/>
  <c r="H288" i="1"/>
  <c r="G288" i="1"/>
  <c r="H290" i="1"/>
  <c r="G290" i="1"/>
  <c r="H292" i="1"/>
  <c r="G292" i="1"/>
  <c r="H294" i="1"/>
  <c r="G294" i="1"/>
  <c r="H304" i="1"/>
  <c r="H306" i="1"/>
  <c r="G306" i="1"/>
  <c r="H308" i="1"/>
  <c r="G308" i="1"/>
  <c r="H310" i="1"/>
  <c r="G310" i="1"/>
  <c r="H312" i="1"/>
  <c r="G312" i="1"/>
  <c r="H314" i="1"/>
  <c r="G31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7" i="1"/>
  <c r="H567" i="1"/>
  <c r="G569" i="1"/>
  <c r="H569" i="1"/>
  <c r="G571" i="1"/>
  <c r="H571" i="1"/>
  <c r="G573" i="1"/>
  <c r="H573" i="1"/>
  <c r="G575" i="1"/>
  <c r="H575" i="1"/>
  <c r="G577" i="1"/>
  <c r="H577" i="1"/>
  <c r="G579" i="1"/>
  <c r="H579" i="1"/>
  <c r="G581" i="1"/>
  <c r="H581" i="1"/>
  <c r="G583" i="1"/>
  <c r="H583" i="1"/>
  <c r="G585" i="1"/>
  <c r="H585" i="1"/>
  <c r="G587" i="1"/>
  <c r="H587" i="1"/>
  <c r="G589" i="1"/>
  <c r="H589"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619" i="1"/>
  <c r="H619" i="1"/>
  <c r="G621" i="1"/>
  <c r="H621" i="1"/>
  <c r="H1094" i="1"/>
  <c r="G1094" i="1"/>
  <c r="H1096" i="1"/>
  <c r="G1096" i="1"/>
  <c r="H1098" i="1"/>
  <c r="G1098"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76" i="1"/>
  <c r="G1076" i="1"/>
  <c r="H1078" i="1"/>
  <c r="G1078" i="1"/>
  <c r="H1080" i="1"/>
  <c r="G1080" i="1"/>
  <c r="H1082" i="1"/>
  <c r="G1082" i="1"/>
  <c r="H1084" i="1"/>
  <c r="G1084" i="1"/>
  <c r="H1086" i="1"/>
  <c r="G1086" i="1"/>
  <c r="H1088" i="1"/>
  <c r="G1088" i="1"/>
  <c r="H1090" i="1"/>
  <c r="G1090" i="1"/>
  <c r="H1092" i="1"/>
  <c r="G1092" i="1"/>
  <c r="G1119" i="1"/>
  <c r="H1119" i="1"/>
  <c r="G1127" i="1"/>
  <c r="H1127" i="1"/>
  <c r="G1135" i="1"/>
  <c r="H1135"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075" i="1"/>
  <c r="G1075" i="1"/>
  <c r="H1077" i="1"/>
  <c r="G1077" i="1"/>
  <c r="H1079" i="1"/>
  <c r="G1079" i="1"/>
  <c r="H1081" i="1"/>
  <c r="G1081" i="1"/>
  <c r="H1083" i="1"/>
  <c r="G1083" i="1"/>
  <c r="H1085" i="1"/>
  <c r="G1085" i="1"/>
  <c r="H1087" i="1"/>
  <c r="G1087" i="1"/>
  <c r="H1089" i="1"/>
  <c r="G1089" i="1"/>
  <c r="H1091" i="1"/>
  <c r="G1091" i="1"/>
  <c r="G1115" i="1"/>
  <c r="H1115" i="1"/>
  <c r="G1123" i="1"/>
  <c r="H1123" i="1"/>
  <c r="G1131" i="1"/>
  <c r="H1131"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12" i="1"/>
  <c r="G1212" i="1"/>
  <c r="H1220" i="1"/>
  <c r="G1220" i="1"/>
  <c r="H1228" i="1"/>
  <c r="G1228" i="1"/>
  <c r="H1236" i="1"/>
  <c r="G1236" i="1"/>
  <c r="H1244" i="1"/>
  <c r="G1244" i="1"/>
  <c r="H1140" i="1"/>
  <c r="G1140" i="1"/>
  <c r="H1142" i="1"/>
  <c r="G1142" i="1"/>
  <c r="H1144" i="1"/>
  <c r="G1144" i="1"/>
  <c r="H1146" i="1"/>
  <c r="G1146" i="1"/>
  <c r="H1148" i="1"/>
  <c r="G1148" i="1"/>
  <c r="H1150" i="1"/>
  <c r="G1150" i="1"/>
  <c r="H1114" i="1"/>
  <c r="H1118" i="1"/>
  <c r="H1122" i="1"/>
  <c r="H1126" i="1"/>
  <c r="H1130" i="1"/>
  <c r="H1134" i="1"/>
  <c r="H1138"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6" i="1"/>
  <c r="G1216" i="1"/>
  <c r="H1224" i="1"/>
  <c r="G1224" i="1"/>
  <c r="H1232" i="1"/>
  <c r="G1232" i="1"/>
  <c r="H1240" i="1"/>
  <c r="G1240" i="1"/>
  <c r="H1248" i="1"/>
  <c r="G1248" i="1"/>
  <c r="H1210" i="1"/>
  <c r="H1214" i="1"/>
  <c r="H1218" i="1"/>
  <c r="H1222" i="1"/>
  <c r="H1226" i="1"/>
  <c r="H1230" i="1"/>
  <c r="H1234" i="1"/>
  <c r="H1238" i="1"/>
  <c r="H1242" i="1"/>
  <c r="H1246" i="1"/>
  <c r="H1250" i="1"/>
  <c r="H1254"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0" i="1"/>
  <c r="H1444" i="1"/>
  <c r="H1448" i="1"/>
  <c r="H1527" i="1"/>
  <c r="G1527" i="1"/>
  <c r="H1209" i="1"/>
  <c r="H1213" i="1"/>
  <c r="H1217" i="1"/>
  <c r="H1221" i="1"/>
  <c r="H1225" i="1"/>
  <c r="H1229" i="1"/>
  <c r="H1233" i="1"/>
  <c r="H1237" i="1"/>
  <c r="H1241" i="1"/>
  <c r="H1245" i="1"/>
  <c r="H1249" i="1"/>
  <c r="H1253"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511" i="1"/>
  <c r="G1511" i="1"/>
  <c r="H1519" i="1"/>
  <c r="G1519" i="1"/>
  <c r="G1524" i="1"/>
  <c r="G1209" i="1"/>
  <c r="H1211" i="1"/>
  <c r="G1213" i="1"/>
  <c r="H1215" i="1"/>
  <c r="G1217" i="1"/>
  <c r="H1219" i="1"/>
  <c r="G1221" i="1"/>
  <c r="H1223" i="1"/>
  <c r="G1225" i="1"/>
  <c r="H1227" i="1"/>
  <c r="G1229" i="1"/>
  <c r="H1231" i="1"/>
  <c r="G1233" i="1"/>
  <c r="H1235" i="1"/>
  <c r="G1237" i="1"/>
  <c r="H1239" i="1"/>
  <c r="G1241" i="1"/>
  <c r="H1243" i="1"/>
  <c r="G1245" i="1"/>
  <c r="H1247" i="1"/>
  <c r="G1249" i="1"/>
  <c r="H1251"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G1512" i="1"/>
  <c r="H1515" i="1"/>
  <c r="G1515" i="1"/>
  <c r="G1520" i="1"/>
  <c r="H1523" i="1"/>
  <c r="G1523" i="1"/>
  <c r="J1543" i="1"/>
  <c r="H1565" i="1"/>
  <c r="G1565" i="1"/>
  <c r="J1565" i="1"/>
  <c r="H1569" i="1"/>
  <c r="G1569" i="1"/>
  <c r="J1569" i="1"/>
  <c r="H1572" i="1"/>
  <c r="G1572" i="1"/>
  <c r="H1575" i="1"/>
  <c r="G1575" i="1"/>
  <c r="J1575" i="1"/>
  <c r="H1578" i="1"/>
  <c r="G1578" i="1"/>
  <c r="J1578" i="1"/>
  <c r="H1582" i="1"/>
  <c r="G1582" i="1"/>
  <c r="H1586" i="1"/>
  <c r="G1586" i="1"/>
  <c r="H1590" i="1"/>
  <c r="G1590" i="1"/>
  <c r="H1598" i="1"/>
  <c r="G1598" i="1"/>
  <c r="H1606" i="1"/>
  <c r="G1606" i="1"/>
  <c r="H1614" i="1"/>
  <c r="G1614" i="1"/>
  <c r="H1627" i="1"/>
  <c r="G1627" i="1"/>
  <c r="H1514" i="1"/>
  <c r="H1518" i="1"/>
  <c r="H1522" i="1"/>
  <c r="H1526" i="1"/>
  <c r="H1530" i="1"/>
  <c r="H1534" i="1"/>
  <c r="G1542" i="1"/>
  <c r="G1546" i="1"/>
  <c r="J1549" i="1"/>
  <c r="J1551" i="1"/>
  <c r="J1553" i="1"/>
  <c r="J1557" i="1"/>
  <c r="H1557" i="1"/>
  <c r="H1560" i="1"/>
  <c r="G1560" i="1"/>
  <c r="J1560" i="1"/>
  <c r="G1625" i="1"/>
  <c r="H1625" i="1"/>
  <c r="F83" i="4"/>
  <c r="E82" i="4"/>
  <c r="D78" i="1" s="1"/>
  <c r="H1509" i="1"/>
  <c r="H1513" i="1"/>
  <c r="H1517" i="1"/>
  <c r="H1521" i="1"/>
  <c r="H1529" i="1"/>
  <c r="G1531" i="1"/>
  <c r="H1533" i="1"/>
  <c r="G1535" i="1"/>
  <c r="H1541" i="1"/>
  <c r="I1541" i="1" s="1"/>
  <c r="J1541" i="1"/>
  <c r="H1542" i="1"/>
  <c r="G1543" i="1"/>
  <c r="I1543" i="1" s="1"/>
  <c r="H1545" i="1"/>
  <c r="I1545" i="1" s="1"/>
  <c r="J1545" i="1"/>
  <c r="H1546" i="1"/>
  <c r="G1548" i="1"/>
  <c r="I1548" i="1" s="1"/>
  <c r="J1548" i="1"/>
  <c r="G1550" i="1"/>
  <c r="I1550" i="1" s="1"/>
  <c r="J1550" i="1"/>
  <c r="G1552" i="1"/>
  <c r="I1552" i="1" s="1"/>
  <c r="J1552" i="1"/>
  <c r="G1554" i="1"/>
  <c r="I1554" i="1" s="1"/>
  <c r="J1554" i="1"/>
  <c r="I1557" i="1"/>
  <c r="H1567" i="1"/>
  <c r="G1567" i="1"/>
  <c r="J1567" i="1"/>
  <c r="H1573" i="1"/>
  <c r="G1573" i="1"/>
  <c r="J1573" i="1"/>
  <c r="H1577" i="1"/>
  <c r="G1577" i="1"/>
  <c r="H1580" i="1"/>
  <c r="G1580" i="1"/>
  <c r="J1580" i="1"/>
  <c r="H1595" i="1"/>
  <c r="G1595" i="1"/>
  <c r="H1603" i="1"/>
  <c r="G1603" i="1"/>
  <c r="H1611" i="1"/>
  <c r="G1611" i="1"/>
  <c r="H1619" i="1"/>
  <c r="G1619" i="1"/>
  <c r="D7" i="4"/>
  <c r="F8" i="4"/>
  <c r="H1512" i="1"/>
  <c r="H1516" i="1"/>
  <c r="H1520" i="1"/>
  <c r="H1524" i="1"/>
  <c r="H1528" i="1"/>
  <c r="H1532" i="1"/>
  <c r="H1536" i="1"/>
  <c r="H1540" i="1"/>
  <c r="H1547" i="1"/>
  <c r="G1547" i="1"/>
  <c r="H1558" i="1"/>
  <c r="G1558" i="1"/>
  <c r="J1558" i="1"/>
  <c r="H1562" i="1"/>
  <c r="G1562" i="1"/>
  <c r="J1562" i="1"/>
  <c r="G1593" i="1"/>
  <c r="H1593" i="1"/>
  <c r="G1601" i="1"/>
  <c r="H1601" i="1"/>
  <c r="G1609" i="1"/>
  <c r="H1609" i="1"/>
  <c r="G1617" i="1"/>
  <c r="H1617" i="1"/>
  <c r="H1559" i="1"/>
  <c r="I1559" i="1" s="1"/>
  <c r="H1561" i="1"/>
  <c r="I1561" i="1" s="1"/>
  <c r="H1564" i="1"/>
  <c r="I1564" i="1" s="1"/>
  <c r="H1566" i="1"/>
  <c r="I1566" i="1" s="1"/>
  <c r="H1568" i="1"/>
  <c r="I1568" i="1" s="1"/>
  <c r="H1570" i="1"/>
  <c r="I1570" i="1" s="1"/>
  <c r="H1574" i="1"/>
  <c r="I1574" i="1" s="1"/>
  <c r="H1576" i="1"/>
  <c r="I1576" i="1" s="1"/>
  <c r="H1579" i="1"/>
  <c r="I1579" i="1" s="1"/>
  <c r="H1581" i="1"/>
  <c r="I1581" i="1" s="1"/>
  <c r="F50" i="4"/>
  <c r="F135" i="4"/>
  <c r="D221" i="4"/>
  <c r="F274" i="4"/>
  <c r="D273" i="4"/>
  <c r="E321" i="4"/>
  <c r="E648" i="4"/>
  <c r="D642" i="1" s="1"/>
  <c r="D141" i="6"/>
  <c r="H1629" i="1"/>
  <c r="G1634" i="1"/>
  <c r="H1637" i="1"/>
  <c r="G1642" i="1"/>
  <c r="H1645" i="1"/>
  <c r="G1650" i="1"/>
  <c r="H1653" i="1"/>
  <c r="G1658" i="1"/>
  <c r="H1661" i="1"/>
  <c r="G1666" i="1"/>
  <c r="H1669" i="1"/>
  <c r="G1674" i="1"/>
  <c r="H1677" i="1"/>
  <c r="F77" i="4"/>
  <c r="F126" i="4"/>
  <c r="D202" i="4"/>
  <c r="D230" i="4"/>
  <c r="F237" i="4"/>
  <c r="D373" i="4"/>
  <c r="F647" i="4"/>
  <c r="D430" i="4"/>
  <c r="F154" i="4"/>
  <c r="D153" i="4"/>
  <c r="F308" i="4"/>
  <c r="F536" i="4"/>
  <c r="F135" i="5"/>
  <c r="D251" i="5"/>
  <c r="F255" i="5"/>
  <c r="F170" i="4"/>
  <c r="D164" i="4"/>
  <c r="F309" i="4"/>
  <c r="D491" i="4"/>
  <c r="F502" i="4"/>
  <c r="D7" i="5"/>
  <c r="H316" i="9"/>
  <c r="H315" i="9"/>
  <c r="F314" i="4"/>
  <c r="F366" i="4"/>
  <c r="F426" i="4"/>
  <c r="F529" i="4"/>
  <c r="D571" i="4"/>
  <c r="F607" i="4"/>
  <c r="D629" i="4"/>
  <c r="D88" i="5"/>
  <c r="F150" i="5"/>
  <c r="D177" i="5"/>
  <c r="D203" i="5"/>
  <c r="F219"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F616" i="4"/>
  <c r="F45" i="5"/>
  <c r="E88" i="5"/>
  <c r="D1093" i="1" s="1"/>
  <c r="F89" i="5"/>
  <c r="E177" i="5"/>
  <c r="F178" i="5"/>
  <c r="F260" i="5"/>
  <c r="F10" i="6"/>
  <c r="F94" i="6"/>
  <c r="E156" i="9"/>
  <c r="B156" i="9" s="1"/>
  <c r="E147" i="5"/>
  <c r="D1152" i="1" s="1"/>
  <c r="H1152" i="1" s="1"/>
  <c r="G315" i="9"/>
  <c r="G316" i="9"/>
  <c r="E339" i="9"/>
  <c r="B339" i="9" s="1"/>
  <c r="I10" i="9"/>
  <c r="B151" i="9"/>
  <c r="B163" i="9"/>
  <c r="E113" i="9"/>
  <c r="B113" i="9" s="1"/>
  <c r="E121" i="9"/>
  <c r="B121" i="9" s="1"/>
  <c r="E129" i="9"/>
  <c r="B129" i="9" s="1"/>
  <c r="E137" i="9"/>
  <c r="B137" i="9" s="1"/>
  <c r="E149" i="9"/>
  <c r="B149" i="9" s="1"/>
  <c r="E161" i="9"/>
  <c r="B161" i="9" s="1"/>
  <c r="E169" i="9"/>
  <c r="B169" i="9" s="1"/>
  <c r="B279" i="9"/>
  <c r="F289" i="9"/>
  <c r="B289" i="9" s="1"/>
  <c r="B231" i="9"/>
  <c r="B239" i="9"/>
  <c r="B243" i="9"/>
  <c r="B247" i="9"/>
  <c r="B255" i="9"/>
  <c r="B263" i="9"/>
  <c r="B267" i="9"/>
  <c r="B271" i="9"/>
  <c r="F281" i="9"/>
  <c r="B281" i="9" s="1"/>
  <c r="B287" i="9"/>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3" i="9"/>
  <c r="B273" i="9" s="1"/>
  <c r="F277" i="9"/>
  <c r="B277" i="9" s="1"/>
  <c r="B283" i="9"/>
  <c r="G1017" i="1" l="1"/>
  <c r="E251" i="5"/>
  <c r="E176" i="5" s="1"/>
  <c r="D1180" i="1" s="1"/>
  <c r="H1259" i="1"/>
  <c r="D1510" i="1"/>
  <c r="G1510" i="1" s="1"/>
  <c r="H1510" i="1"/>
  <c r="H1485" i="1"/>
  <c r="I28" i="3"/>
  <c r="D1431" i="1"/>
  <c r="F5" i="6"/>
  <c r="I27" i="3"/>
  <c r="G1401" i="1"/>
  <c r="H1401" i="1"/>
  <c r="E141" i="6"/>
  <c r="G1571" i="1"/>
  <c r="H1571" i="1"/>
  <c r="I1575" i="1"/>
  <c r="I1573" i="1"/>
  <c r="I1565" i="1"/>
  <c r="H34" i="3"/>
  <c r="I1558" i="1"/>
  <c r="H1555" i="1"/>
  <c r="D1539" i="1"/>
  <c r="D5" i="7"/>
  <c r="C1539" i="1"/>
  <c r="H1539" i="1" s="1"/>
  <c r="I1546" i="1"/>
  <c r="I33" i="3"/>
  <c r="D1538" i="1"/>
  <c r="D45" i="8"/>
  <c r="I40" i="3" s="1"/>
  <c r="H1628" i="1"/>
  <c r="G1628" i="1"/>
  <c r="C1622" i="1"/>
  <c r="D44" i="8"/>
  <c r="G343" i="9" s="1"/>
  <c r="E343" i="9" s="1"/>
  <c r="B343" i="9" s="1"/>
  <c r="G1602" i="1"/>
  <c r="H1583" i="1"/>
  <c r="E309" i="9"/>
  <c r="B309" i="9" s="1"/>
  <c r="E315" i="9"/>
  <c r="B315" i="9" s="1"/>
  <c r="F147" i="5"/>
  <c r="E316" i="9"/>
  <c r="B316" i="9" s="1"/>
  <c r="F119" i="5"/>
  <c r="G1124" i="1"/>
  <c r="F70" i="5"/>
  <c r="E7" i="5"/>
  <c r="F7" i="5" s="1"/>
  <c r="F12" i="5"/>
  <c r="F648" i="4"/>
  <c r="C642" i="1"/>
  <c r="H641" i="1"/>
  <c r="G641" i="1"/>
  <c r="H591" i="1"/>
  <c r="E535" i="4"/>
  <c r="D529" i="1" s="1"/>
  <c r="D530" i="1"/>
  <c r="G530" i="1" s="1"/>
  <c r="H530" i="1"/>
  <c r="E430" i="4"/>
  <c r="H425" i="1"/>
  <c r="E360" i="4"/>
  <c r="D355" i="1" s="1"/>
  <c r="D356" i="1"/>
  <c r="F262" i="4"/>
  <c r="H258" i="1"/>
  <c r="G174" i="1"/>
  <c r="E152" i="4"/>
  <c r="D148" i="1" s="1"/>
  <c r="G136" i="1"/>
  <c r="H136" i="1"/>
  <c r="H121" i="1"/>
  <c r="G121" i="1"/>
  <c r="F106" i="4"/>
  <c r="H102" i="1"/>
  <c r="H45" i="1"/>
  <c r="G45" i="1"/>
  <c r="F49" i="4"/>
  <c r="F164" i="4"/>
  <c r="C160" i="1"/>
  <c r="E180" i="9"/>
  <c r="B180" i="9" s="1"/>
  <c r="B207" i="9"/>
  <c r="F129" i="6"/>
  <c r="C1525" i="1"/>
  <c r="G338" i="9"/>
  <c r="E338" i="9" s="1"/>
  <c r="B338" i="9" s="1"/>
  <c r="F203" i="5"/>
  <c r="C1207" i="1"/>
  <c r="F629" i="4"/>
  <c r="C623" i="1"/>
  <c r="F491" i="4"/>
  <c r="C485" i="1"/>
  <c r="F230" i="4"/>
  <c r="C226" i="1"/>
  <c r="F273" i="4"/>
  <c r="C269" i="1"/>
  <c r="F82" i="4"/>
  <c r="I1567" i="1"/>
  <c r="I1560" i="1"/>
  <c r="I1542" i="1"/>
  <c r="F88" i="5"/>
  <c r="D69" i="5"/>
  <c r="C1093" i="1"/>
  <c r="E308" i="4"/>
  <c r="D316" i="1"/>
  <c r="F177" i="5"/>
  <c r="D176" i="5"/>
  <c r="H24" i="3"/>
  <c r="C1181" i="1"/>
  <c r="F373" i="4"/>
  <c r="C368" i="1"/>
  <c r="I24" i="3"/>
  <c r="D1181" i="1"/>
  <c r="D639" i="4"/>
  <c r="F430" i="4"/>
  <c r="C424" i="1"/>
  <c r="H31" i="3"/>
  <c r="C1537" i="1"/>
  <c r="G78" i="1"/>
  <c r="H78" i="1"/>
  <c r="F35" i="6"/>
  <c r="H28" i="3"/>
  <c r="C1431" i="1"/>
  <c r="D424" i="1"/>
  <c r="E69" i="5"/>
  <c r="F202" i="4"/>
  <c r="C198" i="1"/>
  <c r="E6" i="4"/>
  <c r="G1152" i="1"/>
  <c r="E179" i="9"/>
  <c r="B179" i="9" s="1"/>
  <c r="F228" i="9"/>
  <c r="B228" i="9" s="1"/>
  <c r="E310" i="9"/>
  <c r="B310" i="9" s="1"/>
  <c r="F571" i="4"/>
  <c r="C565" i="1"/>
  <c r="D6" i="5"/>
  <c r="H22" i="3"/>
  <c r="C1012" i="1"/>
  <c r="F251" i="5"/>
  <c r="H25" i="3"/>
  <c r="C1255" i="1"/>
  <c r="D535" i="4"/>
  <c r="H24" i="9"/>
  <c r="G24" i="9"/>
  <c r="D152" i="4"/>
  <c r="F153" i="4"/>
  <c r="C149" i="1"/>
  <c r="D360" i="4"/>
  <c r="H642" i="1"/>
  <c r="G642" i="1"/>
  <c r="F221" i="4"/>
  <c r="C217" i="1"/>
  <c r="I1562" i="1"/>
  <c r="F7" i="4"/>
  <c r="D6" i="4"/>
  <c r="C3" i="1"/>
  <c r="I1580" i="1"/>
  <c r="I1578" i="1"/>
  <c r="I1569" i="1"/>
  <c r="D1255" i="1" l="1"/>
  <c r="I25" i="3"/>
  <c r="I31" i="3"/>
  <c r="D1537" i="1"/>
  <c r="H9" i="3" s="1"/>
  <c r="G348" i="9"/>
  <c r="E348" i="9" s="1"/>
  <c r="F141" i="6"/>
  <c r="H33" i="3"/>
  <c r="C1538" i="1"/>
  <c r="G1538" i="1" s="1"/>
  <c r="G346" i="9"/>
  <c r="E346" i="9" s="1"/>
  <c r="G1539" i="1"/>
  <c r="I39" i="3"/>
  <c r="K1481" i="9"/>
  <c r="H1622" i="1"/>
  <c r="G1622" i="1"/>
  <c r="C1621" i="1"/>
  <c r="G1621" i="1" s="1"/>
  <c r="H19" i="9"/>
  <c r="E19" i="9" s="1"/>
  <c r="B19" i="9" s="1"/>
  <c r="G344" i="9"/>
  <c r="E344" i="9" s="1"/>
  <c r="B344" i="9" s="1"/>
  <c r="D1012" i="1"/>
  <c r="H1012" i="1" s="1"/>
  <c r="I22" i="3"/>
  <c r="E640" i="4"/>
  <c r="D634" i="1" s="1"/>
  <c r="E639" i="4"/>
  <c r="D633" i="1" s="1"/>
  <c r="G356" i="1"/>
  <c r="H356" i="1"/>
  <c r="E299" i="4"/>
  <c r="E301" i="4" s="1"/>
  <c r="D297" i="1" s="1"/>
  <c r="I18" i="3"/>
  <c r="F639" i="4"/>
  <c r="C633" i="1"/>
  <c r="H1181" i="1"/>
  <c r="G1181" i="1"/>
  <c r="H1093" i="1"/>
  <c r="G1093" i="1"/>
  <c r="H1525" i="1"/>
  <c r="G1525" i="1"/>
  <c r="G160" i="1"/>
  <c r="H160" i="1"/>
  <c r="F69" i="5"/>
  <c r="H23" i="3"/>
  <c r="C1074" i="1"/>
  <c r="H226" i="1"/>
  <c r="G226" i="1"/>
  <c r="H1207" i="1"/>
  <c r="G1207" i="1"/>
  <c r="D299" i="4"/>
  <c r="F152" i="4"/>
  <c r="H18" i="3"/>
  <c r="C148" i="1"/>
  <c r="H1255" i="1"/>
  <c r="G1255" i="1"/>
  <c r="H1431" i="1"/>
  <c r="G1431" i="1"/>
  <c r="H424" i="1"/>
  <c r="G424" i="1"/>
  <c r="H368" i="1"/>
  <c r="G368" i="1"/>
  <c r="F176" i="5"/>
  <c r="C1180" i="1"/>
  <c r="H316" i="1"/>
  <c r="G316" i="1"/>
  <c r="D422" i="4"/>
  <c r="D300" i="4"/>
  <c r="F6" i="4"/>
  <c r="H17" i="3"/>
  <c r="C2" i="1"/>
  <c r="G149" i="1"/>
  <c r="H149" i="1"/>
  <c r="G299" i="9"/>
  <c r="C1011" i="1"/>
  <c r="F535" i="4"/>
  <c r="D640" i="4"/>
  <c r="C529" i="1"/>
  <c r="G565" i="1"/>
  <c r="H565" i="1"/>
  <c r="H198" i="1"/>
  <c r="G198" i="1"/>
  <c r="H485" i="1"/>
  <c r="G485" i="1"/>
  <c r="G3" i="1"/>
  <c r="H3" i="1"/>
  <c r="G217" i="1"/>
  <c r="H217" i="1"/>
  <c r="D418" i="4"/>
  <c r="F360" i="4"/>
  <c r="C355" i="1"/>
  <c r="D417" i="4"/>
  <c r="E24" i="9"/>
  <c r="H11" i="3"/>
  <c r="I17" i="3"/>
  <c r="E422" i="4"/>
  <c r="D2" i="1"/>
  <c r="I23" i="3"/>
  <c r="D1074" i="1"/>
  <c r="E6" i="5"/>
  <c r="G306" i="9" s="1"/>
  <c r="E306" i="9" s="1"/>
  <c r="B306" i="9" s="1"/>
  <c r="E417" i="4"/>
  <c r="D412" i="1" s="1"/>
  <c r="D303" i="1"/>
  <c r="E418" i="4"/>
  <c r="D413" i="1" s="1"/>
  <c r="H269" i="1"/>
  <c r="G269" i="1"/>
  <c r="H623" i="1"/>
  <c r="G623" i="1"/>
  <c r="G1012" i="1" l="1"/>
  <c r="G1537" i="1"/>
  <c r="E347" i="9"/>
  <c r="I9" i="3" s="1"/>
  <c r="B348" i="9"/>
  <c r="H1537" i="1"/>
  <c r="H1538" i="1"/>
  <c r="E345" i="9"/>
  <c r="I10" i="3" s="1"/>
  <c r="B346" i="9"/>
  <c r="H1621" i="1"/>
  <c r="E342" i="9"/>
  <c r="I11" i="3" s="1"/>
  <c r="F6" i="5"/>
  <c r="E300" i="4"/>
  <c r="D296" i="1" s="1"/>
  <c r="E423" i="4"/>
  <c r="E425" i="4" s="1"/>
  <c r="D420" i="1" s="1"/>
  <c r="D295" i="1"/>
  <c r="B24" i="9"/>
  <c r="F418" i="4"/>
  <c r="C413" i="1"/>
  <c r="F417" i="4"/>
  <c r="C412" i="1"/>
  <c r="N3" i="9"/>
  <c r="H529" i="1"/>
  <c r="G529" i="1"/>
  <c r="F300" i="4"/>
  <c r="C296" i="1"/>
  <c r="K3" i="9"/>
  <c r="D301" i="4"/>
  <c r="F299" i="4"/>
  <c r="D423" i="4"/>
  <c r="C295" i="1"/>
  <c r="H303" i="1"/>
  <c r="G303" i="1"/>
  <c r="H299" i="9"/>
  <c r="E299" i="9" s="1"/>
  <c r="D1011" i="1"/>
  <c r="H8" i="3" s="1"/>
  <c r="E643" i="4"/>
  <c r="D417" i="1"/>
  <c r="H355" i="1"/>
  <c r="G355" i="1"/>
  <c r="F640" i="4"/>
  <c r="C634" i="1"/>
  <c r="H2" i="1"/>
  <c r="G2" i="1"/>
  <c r="D643" i="4"/>
  <c r="D424" i="4"/>
  <c r="F422" i="4"/>
  <c r="C417" i="1"/>
  <c r="H1180" i="1"/>
  <c r="G1180" i="1"/>
  <c r="H148" i="1"/>
  <c r="G148" i="1"/>
  <c r="H1074" i="1"/>
  <c r="G1074" i="1"/>
  <c r="G633" i="1"/>
  <c r="H633" i="1"/>
  <c r="E424" i="4" l="1"/>
  <c r="D419" i="1" s="1"/>
  <c r="E644" i="4"/>
  <c r="D638" i="1" s="1"/>
  <c r="D418" i="1"/>
  <c r="H20" i="9"/>
  <c r="M3" i="9"/>
  <c r="F643" i="4"/>
  <c r="C637" i="1"/>
  <c r="F301" i="4"/>
  <c r="C297" i="1"/>
  <c r="H412" i="1"/>
  <c r="G412" i="1"/>
  <c r="H417" i="1"/>
  <c r="G417" i="1"/>
  <c r="G1011" i="1"/>
  <c r="D637" i="1"/>
  <c r="B299" i="9"/>
  <c r="H295" i="1"/>
  <c r="G295" i="1"/>
  <c r="H634" i="1"/>
  <c r="G634" i="1"/>
  <c r="D644" i="4"/>
  <c r="D645" i="4" s="1"/>
  <c r="F423" i="4"/>
  <c r="D425" i="4"/>
  <c r="C418" i="1"/>
  <c r="G20" i="9"/>
  <c r="H1011" i="1"/>
  <c r="H413" i="1"/>
  <c r="G413" i="1"/>
  <c r="F424" i="4"/>
  <c r="C419" i="1"/>
  <c r="H296" i="1"/>
  <c r="G296" i="1"/>
  <c r="E646" i="4" l="1"/>
  <c r="D640" i="1" s="1"/>
  <c r="E645" i="4"/>
  <c r="E20" i="9"/>
  <c r="B20" i="9" s="1"/>
  <c r="F645" i="4"/>
  <c r="C639" i="1"/>
  <c r="F425" i="4"/>
  <c r="C420" i="1"/>
  <c r="H297" i="1"/>
  <c r="G297" i="1"/>
  <c r="H334" i="9"/>
  <c r="G334" i="9"/>
  <c r="H418" i="1"/>
  <c r="G418" i="1"/>
  <c r="H419" i="1"/>
  <c r="G419" i="1"/>
  <c r="D646" i="4"/>
  <c r="F644" i="4"/>
  <c r="C638" i="1"/>
  <c r="G637" i="1"/>
  <c r="H637" i="1"/>
  <c r="E334" i="9" l="1"/>
  <c r="B334" i="9" s="1"/>
  <c r="E650" i="4"/>
  <c r="I20" i="3" s="1"/>
  <c r="D639" i="1"/>
  <c r="H639" i="1" s="1"/>
  <c r="E649" i="4"/>
  <c r="I19" i="3" s="1"/>
  <c r="H638" i="1"/>
  <c r="G638" i="1"/>
  <c r="F646" i="4"/>
  <c r="D650" i="4"/>
  <c r="C640" i="1"/>
  <c r="D649" i="4"/>
  <c r="H420" i="1"/>
  <c r="G420" i="1"/>
  <c r="E298" i="9" l="1"/>
  <c r="I8" i="3" s="1"/>
  <c r="D644" i="1"/>
  <c r="G639" i="1"/>
  <c r="G297" i="9"/>
  <c r="E297" i="9" s="1"/>
  <c r="B297" i="9" s="1"/>
  <c r="D643" i="1"/>
  <c r="F650" i="4"/>
  <c r="H20" i="3"/>
  <c r="C644" i="1"/>
  <c r="F649" i="4"/>
  <c r="H19" i="3"/>
  <c r="C643" i="1"/>
  <c r="H640" i="1"/>
  <c r="G640" i="1"/>
  <c r="H7" i="3" l="1"/>
  <c r="J3" i="9" s="1"/>
  <c r="H644" i="1"/>
  <c r="G644" i="1"/>
  <c r="G643" i="1"/>
  <c r="H643" i="1"/>
  <c r="G295" i="9" l="1"/>
  <c r="L293" i="9"/>
  <c r="F293" i="9" s="1"/>
  <c r="H295" i="9"/>
  <c r="H18" i="9"/>
  <c r="G18" i="9"/>
  <c r="J17" i="9"/>
  <c r="H21" i="9"/>
  <c r="G16" i="9"/>
  <c r="G17" i="9"/>
  <c r="K11" i="9"/>
  <c r="I12" i="9"/>
  <c r="J7" i="9"/>
  <c r="J10" i="9"/>
  <c r="K5" i="9"/>
  <c r="I9" i="9"/>
  <c r="J11" i="9"/>
  <c r="K6" i="9"/>
  <c r="K9" i="9"/>
  <c r="J5" i="9"/>
  <c r="H16" i="9"/>
  <c r="M15" i="9"/>
  <c r="H17" i="9"/>
  <c r="L16" i="9"/>
  <c r="I6" i="9"/>
  <c r="I17" i="9"/>
  <c r="L15" i="9"/>
  <c r="I5" i="9"/>
  <c r="K7" i="9"/>
  <c r="I11" i="9"/>
  <c r="K12" i="9"/>
  <c r="G15" i="9"/>
  <c r="G22" i="9"/>
  <c r="M16" i="9"/>
  <c r="H15" i="9"/>
  <c r="I13" i="9"/>
  <c r="J8" i="9"/>
  <c r="K10" i="9"/>
  <c r="K13" i="9"/>
  <c r="I7" i="9"/>
  <c r="K8" i="9"/>
  <c r="J9" i="9"/>
  <c r="J13" i="9"/>
  <c r="H22" i="9"/>
  <c r="G21" i="9"/>
  <c r="J12" i="9"/>
  <c r="I8" i="9"/>
  <c r="J6" i="9"/>
  <c r="E21" i="9" l="1"/>
  <c r="B21" i="9" s="1"/>
  <c r="E5" i="9"/>
  <c r="B5" i="9" s="1"/>
  <c r="E7" i="9"/>
  <c r="B7" i="9" s="1"/>
  <c r="E13" i="9"/>
  <c r="B13" i="9" s="1"/>
  <c r="E15" i="9"/>
  <c r="E11" i="9"/>
  <c r="B11" i="9" s="1"/>
  <c r="E22" i="9"/>
  <c r="B22" i="9" s="1"/>
  <c r="E6" i="9"/>
  <c r="B6" i="9" s="1"/>
  <c r="E16" i="9"/>
  <c r="F16" i="9"/>
  <c r="E9" i="9"/>
  <c r="B9" i="9" s="1"/>
  <c r="E12" i="9"/>
  <c r="B12" i="9" s="1"/>
  <c r="E8" i="9"/>
  <c r="B8" i="9" s="1"/>
  <c r="F15" i="9"/>
  <c r="B293" i="9"/>
  <c r="F23" i="9"/>
  <c r="E10" i="9"/>
  <c r="B10" i="9" s="1"/>
  <c r="E17" i="9"/>
  <c r="B17" i="9" s="1"/>
  <c r="E18" i="9"/>
  <c r="B18" i="9" s="1"/>
  <c r="E295" i="9"/>
  <c r="B16" i="9" l="1"/>
  <c r="F14" i="9"/>
  <c r="F3" i="9" s="1"/>
  <c r="E14" i="9"/>
  <c r="I13" i="3" s="1"/>
  <c r="B295" i="9"/>
  <c r="E23" i="9"/>
  <c r="I7" i="3" s="1"/>
  <c r="E4" i="9"/>
  <c r="B15" i="9"/>
  <c r="E3" i="9" l="1"/>
</calcChain>
</file>

<file path=xl/sharedStrings.xml><?xml version="1.0" encoding="utf-8"?>
<sst xmlns="http://schemas.openxmlformats.org/spreadsheetml/2006/main" count="4733" uniqueCount="3656">
  <si>
    <t>Obveznik:</t>
  </si>
  <si>
    <t>21070 - STAROSLAVENSKI INSTITUT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</si>
  <si>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</si>
  <si>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</si>
  <si>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</si>
  <si>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</si>
  <si>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</si>
  <si>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</si>
  <si>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</si>
  <si>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</si>
  <si>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</si>
  <si>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</si>
  <si>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</si>
  <si>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</si>
  <si>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</si>
  <si>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</si>
  <si>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</si>
  <si>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</si>
  <si>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</si>
  <si>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</si>
  <si>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</si>
  <si>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</si>
  <si>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</si>
  <si>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</si>
  <si>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</si>
  <si>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</si>
  <si>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</si>
  <si>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</si>
  <si>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</si>
  <si>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</si>
  <si>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</si>
  <si>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</si>
  <si>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</si>
  <si>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</si>
  <si>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</si>
  <si>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</si>
  <si>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</si>
  <si>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</si>
  <si>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</si>
  <si>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</si>
  <si>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</si>
  <si>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</si>
  <si>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</si>
  <si>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</si>
  <si>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</si>
  <si>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</si>
  <si>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</si>
  <si>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</si>
  <si>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</si>
  <si>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</si>
  <si>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</si>
  <si>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</si>
  <si>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</si>
  <si>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</si>
  <si>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</si>
  <si>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</si>
  <si>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</si>
  <si>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</si>
  <si>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</si>
  <si>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</si>
  <si>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</si>
  <si>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</si>
  <si>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</si>
  <si>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</si>
  <si>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</si>
  <si>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</si>
  <si>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</si>
  <si>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</si>
  <si>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</si>
  <si>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</si>
  <si>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</si>
  <si>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</si>
  <si>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</si>
  <si>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</si>
  <si>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</si>
  <si>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</si>
  <si>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</si>
  <si>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</si>
  <si>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</si>
  <si>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</si>
  <si>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</si>
  <si>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</si>
  <si>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</si>
  <si>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</si>
  <si>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</si>
  <si>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</si>
  <si>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</si>
  <si>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</si>
  <si>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</si>
  <si>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</si>
  <si>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</si>
  <si>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</si>
  <si>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</si>
  <si>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</si>
  <si>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</si>
  <si>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</si>
  <si>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</si>
  <si>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</si>
  <si>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</si>
  <si>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</si>
  <si>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</si>
  <si>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</si>
  <si>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</si>
  <si>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</si>
  <si>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</si>
  <si>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</si>
  <si>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</si>
  <si>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</si>
  <si>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</si>
  <si>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</si>
  <si>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</si>
  <si>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</si>
  <si>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</si>
  <si>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</si>
  <si>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</si>
  <si>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</si>
  <si>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</si>
  <si>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</si>
  <si>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</si>
  <si>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</si>
  <si>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</si>
  <si>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</si>
  <si>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</si>
  <si>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</si>
  <si>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</si>
  <si>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</si>
  <si>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</si>
  <si>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</si>
  <si>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</si>
  <si>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</si>
  <si>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</si>
  <si>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</si>
  <si>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</si>
  <si>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</si>
  <si>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</si>
  <si>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</si>
  <si>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</si>
  <si>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</si>
  <si>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</si>
  <si>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</si>
  <si>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</si>
  <si>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</si>
  <si>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</si>
  <si>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</si>
  <si>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</si>
  <si>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</si>
  <si>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</si>
  <si>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</si>
  <si>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</si>
  <si>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</si>
  <si>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</si>
  <si>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</si>
  <si>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</si>
  <si>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</si>
  <si>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</si>
  <si>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</si>
  <si>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</si>
  <si>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</si>
  <si>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</si>
  <si>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</si>
  <si>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</si>
  <si>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</si>
  <si>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</si>
  <si>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</si>
  <si>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</si>
  <si>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</si>
  <si>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</si>
  <si>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</si>
  <si>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</si>
  <si>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</si>
  <si>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</si>
  <si>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</si>
  <si>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</si>
  <si>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</si>
  <si>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</si>
  <si>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</si>
  <si>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</si>
  <si>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</si>
  <si>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</si>
  <si>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</si>
  <si>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</si>
  <si>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</si>
  <si>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</si>
  <si>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</si>
  <si>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</si>
  <si>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</si>
  <si>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</si>
  <si>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</si>
  <si>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</si>
  <si>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</si>
  <si>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</si>
  <si>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</si>
  <si>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</si>
  <si>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</si>
  <si>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</si>
  <si>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</si>
  <si>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</si>
  <si>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</si>
  <si>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</si>
  <si>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</si>
  <si>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</si>
  <si>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</si>
  <si>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</si>
  <si>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</si>
  <si>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</si>
  <si>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</si>
  <si>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</si>
  <si>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</si>
  <si>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</si>
  <si>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</si>
  <si>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</si>
  <si>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</si>
  <si>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</si>
  <si>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</si>
  <si>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</si>
  <si>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</si>
  <si>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</si>
  <si>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</si>
  <si>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</si>
  <si>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</si>
  <si>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</si>
  <si>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</si>
  <si>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</si>
  <si>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</si>
  <si>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</si>
  <si>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</si>
  <si>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</si>
  <si>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</si>
  <si>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</si>
  <si>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</si>
  <si>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</si>
  <si>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</si>
  <si>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</si>
  <si>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</si>
  <si>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</si>
  <si>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</si>
  <si>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</si>
  <si>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</si>
  <si>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</si>
  <si>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</si>
  <si>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</si>
  <si>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</si>
  <si>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</si>
  <si>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</si>
  <si>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</si>
  <si>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</si>
  <si>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</si>
  <si>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</si>
  <si>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</si>
  <si>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</si>
  <si>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</si>
  <si>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</si>
  <si>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</si>
  <si>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</si>
  <si>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</si>
  <si>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</si>
  <si>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</si>
  <si>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</si>
  <si>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</si>
  <si>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</si>
  <si>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</si>
  <si>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</si>
  <si>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</si>
  <si>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</si>
  <si>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</si>
  <si>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</si>
  <si>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</si>
  <si>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</si>
  <si>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</si>
  <si>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</si>
  <si>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</si>
  <si>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</si>
  <si>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</si>
  <si>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</si>
  <si>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</si>
  <si>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</si>
  <si>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</si>
  <si>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</si>
  <si>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</si>
  <si>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</si>
  <si>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</si>
  <si>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</si>
  <si>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</si>
  <si>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</si>
  <si>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</si>
  <si>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</si>
  <si>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</si>
  <si>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</si>
  <si>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</si>
  <si>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</si>
  <si>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</si>
  <si>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</si>
  <si>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</si>
  <si>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</si>
  <si>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</si>
  <si>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</si>
  <si>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</si>
  <si>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</si>
  <si>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</si>
  <si>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</si>
  <si>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</si>
  <si>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</si>
  <si>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</si>
  <si>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</si>
  <si>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</si>
  <si>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</si>
  <si>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</si>
  <si>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</si>
  <si>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</si>
  <si>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</si>
  <si>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</si>
  <si>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</si>
  <si>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</si>
  <si>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</si>
  <si>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</si>
  <si>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</si>
  <si>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</si>
  <si>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</si>
  <si>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</si>
  <si>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</si>
  <si>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</si>
  <si>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</si>
  <si>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</si>
  <si>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</si>
  <si>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</si>
  <si>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</si>
  <si>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</si>
  <si>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</si>
  <si>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</si>
  <si>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</si>
  <si>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</si>
  <si>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</si>
  <si>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</si>
  <si>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</si>
  <si>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</si>
  <si>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</si>
  <si>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</si>
  <si>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</si>
  <si>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</si>
  <si>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</si>
  <si>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</si>
  <si>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</si>
  <si>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</si>
  <si>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</si>
  <si>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</si>
  <si>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</si>
  <si>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</si>
  <si>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</si>
  <si>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</si>
  <si>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</si>
  <si>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</si>
  <si>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</si>
  <si>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</si>
  <si>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</si>
  <si>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</si>
  <si>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</si>
  <si>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</si>
  <si>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</si>
  <si>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</si>
  <si>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</si>
  <si>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</si>
  <si>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</si>
  <si>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</si>
  <si>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</si>
  <si>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</si>
  <si>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</si>
  <si>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</si>
  <si>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</si>
  <si>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</si>
  <si>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</si>
  <si>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</si>
  <si>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</si>
  <si>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</si>
  <si>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</si>
  <si>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</si>
  <si>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</si>
  <si>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</si>
  <si>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</si>
  <si>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</si>
  <si>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</si>
  <si>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</si>
  <si>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</si>
  <si>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</si>
  <si>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</si>
  <si>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</si>
  <si>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</si>
  <si>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</si>
  <si>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</si>
  <si>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</si>
  <si>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</si>
  <si>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</si>
  <si>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</si>
  <si>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</si>
  <si>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</si>
  <si>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</si>
  <si>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</si>
  <si>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</si>
  <si>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</si>
  <si>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</si>
  <si>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</si>
  <si>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</si>
  <si>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</si>
  <si>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</si>
  <si>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</si>
  <si>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</si>
  <si>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</si>
  <si>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</si>
  <si>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</si>
  <si>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</si>
  <si>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</si>
  <si>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</si>
  <si>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</si>
  <si>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</si>
  <si>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</si>
  <si>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</si>
  <si>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</si>
  <si>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</si>
  <si>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</si>
  <si>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</si>
  <si>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</si>
  <si>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</si>
  <si>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</si>
  <si>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</si>
  <si>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</si>
  <si>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</si>
  <si>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</si>
  <si>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</si>
  <si>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</si>
  <si>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</si>
  <si>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</si>
  <si>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</si>
  <si>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</si>
  <si>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</si>
  <si>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</si>
  <si>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</si>
  <si>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</si>
  <si>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</si>
  <si>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</si>
  <si>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</si>
  <si>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</si>
  <si>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</si>
  <si>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</si>
  <si>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</si>
  <si>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</si>
  <si>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</si>
  <si>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</si>
  <si>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</si>
  <si>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</si>
  <si>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</si>
  <si>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</si>
  <si>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</si>
  <si>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</si>
  <si>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</si>
  <si>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</si>
  <si>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</si>
  <si>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</si>
  <si>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</si>
  <si>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</si>
  <si>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</si>
  <si>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</si>
  <si>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</si>
  <si>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</si>
  <si>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</si>
  <si>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</si>
  <si>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</si>
  <si>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</si>
  <si>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</si>
  <si>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</si>
  <si>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</si>
  <si>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</si>
  <si>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</si>
  <si>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</si>
  <si>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</si>
  <si>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</si>
  <si>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</si>
  <si>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</si>
  <si>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</si>
  <si>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</si>
  <si>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</si>
  <si>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</si>
  <si>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</si>
  <si>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</si>
  <si>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</si>
  <si>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</si>
  <si>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</si>
  <si>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</si>
  <si>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</si>
  <si>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</si>
  <si>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</si>
  <si>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</si>
  <si>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</si>
  <si>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</si>
  <si>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</si>
  <si>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</si>
  <si>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</si>
  <si>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</si>
  <si>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</si>
  <si>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</si>
  <si>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</si>
  <si>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</si>
  <si>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</si>
  <si>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</si>
  <si>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</si>
  <si>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</si>
  <si>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</si>
  <si>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</si>
  <si>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</si>
  <si>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</si>
  <si>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</si>
  <si>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</si>
  <si>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</si>
  <si>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</si>
  <si>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</si>
  <si>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</si>
  <si>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</si>
  <si>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</si>
  <si>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</si>
  <si>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</si>
  <si>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</si>
  <si>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</si>
  <si>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</si>
  <si>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</si>
  <si>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</si>
  <si>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</si>
  <si>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</si>
  <si>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</si>
  <si>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</si>
  <si>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</si>
  <si>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</si>
  <si>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</si>
  <si>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</si>
  <si>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</si>
  <si>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</si>
  <si>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</si>
  <si>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</si>
  <si>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</si>
  <si>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</si>
  <si>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</si>
  <si>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</si>
  <si>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</si>
  <si>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</si>
  <si>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</si>
  <si>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</si>
  <si>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</si>
  <si>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</si>
  <si>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</si>
  <si>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</si>
  <si>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</si>
  <si>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</si>
  <si>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</si>
  <si>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</si>
  <si>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</si>
  <si>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</si>
  <si>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</si>
  <si>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</si>
  <si>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</si>
  <si>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</si>
  <si>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</si>
  <si>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</si>
  <si>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</si>
  <si>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</si>
  <si>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</si>
  <si>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</si>
  <si>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</si>
  <si>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</si>
  <si>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</si>
  <si>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</si>
  <si>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</si>
  <si>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</si>
  <si>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</si>
  <si>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</si>
  <si>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</si>
  <si>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</si>
  <si>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</si>
  <si>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</si>
  <si>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</si>
  <si>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</si>
  <si>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</si>
  <si>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</si>
  <si>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</si>
  <si>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</si>
  <si>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</si>
  <si>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</si>
  <si>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</si>
  <si>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</si>
  <si>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</si>
  <si>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</si>
  <si>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</si>
  <si>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</si>
  <si>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</si>
  <si>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</si>
  <si>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</si>
  <si>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</si>
  <si>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</si>
  <si>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</si>
  <si>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</si>
  <si>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</si>
  <si>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</si>
  <si>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</si>
  <si>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</si>
  <si>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</si>
  <si>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</si>
  <si>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</si>
  <si>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</si>
  <si>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</si>
  <si>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</si>
  <si>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</si>
  <si>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</si>
  <si>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</si>
  <si>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</si>
  <si>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</si>
  <si>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</si>
  <si>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</si>
  <si>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</si>
  <si>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</si>
  <si>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</si>
  <si>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</si>
  <si>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</si>
  <si>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</si>
  <si>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</si>
  <si>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</si>
  <si>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</si>
  <si>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</si>
  <si>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</si>
  <si>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</si>
  <si>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</si>
  <si>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</si>
  <si>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</si>
  <si>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</si>
  <si>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</si>
  <si>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</si>
  <si>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</si>
  <si>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</si>
  <si>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</si>
  <si>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</si>
  <si>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</si>
  <si>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</si>
  <si>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</si>
  <si>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</si>
  <si>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</si>
  <si>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</si>
  <si>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</si>
  <si>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</si>
  <si>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</si>
  <si>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</si>
  <si>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</si>
  <si>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</si>
  <si>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</si>
  <si>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</si>
  <si>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</si>
  <si>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</si>
  <si>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</si>
  <si>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</si>
  <si>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</si>
  <si>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</si>
  <si>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</si>
  <si>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</si>
  <si>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</si>
  <si>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</si>
  <si>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</si>
  <si>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</si>
  <si>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</si>
  <si>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</si>
  <si>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</si>
  <si>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</si>
  <si>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</si>
  <si>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</si>
  <si>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</si>
  <si>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</si>
  <si>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</si>
  <si>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</si>
  <si>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</si>
  <si>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</si>
  <si>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</si>
  <si>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</si>
  <si>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</si>
  <si>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</si>
  <si>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</si>
  <si>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</si>
  <si>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</si>
  <si>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</si>
  <si>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</si>
  <si>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</si>
  <si>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</si>
  <si>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</si>
  <si>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</si>
  <si>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</si>
  <si>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</si>
  <si>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</si>
  <si>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</si>
  <si>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</si>
  <si>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</si>
  <si>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</si>
  <si>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</si>
  <si>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</si>
  <si>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</si>
  <si>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</si>
  <si>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</si>
  <si>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</si>
  <si>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</si>
  <si>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</si>
  <si>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</si>
  <si>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</si>
  <si>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</si>
  <si>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</si>
  <si>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</si>
  <si>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</si>
  <si>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</si>
  <si>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</si>
  <si>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</si>
  <si>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</si>
  <si>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</si>
  <si>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</si>
  <si>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</si>
  <si>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</si>
  <si>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</si>
  <si>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</si>
  <si>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</si>
  <si>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</si>
  <si>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</si>
  <si>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</si>
  <si>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</si>
  <si>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</si>
  <si>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</si>
  <si>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</si>
  <si>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</si>
  <si>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</si>
  <si>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</si>
  <si>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</si>
  <si>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</si>
  <si>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</si>
  <si>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</si>
  <si>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</si>
  <si>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</si>
  <si>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</si>
  <si>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</si>
  <si>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</si>
  <si>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</si>
  <si>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</si>
  <si>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</si>
  <si>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</si>
  <si>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</si>
  <si>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</si>
  <si>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</si>
  <si>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</si>
  <si>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</si>
  <si>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</si>
  <si>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</si>
  <si>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</si>
  <si>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</si>
  <si>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</si>
  <si>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</si>
  <si>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</si>
  <si>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</si>
  <si>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</si>
  <si>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</si>
  <si>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</si>
  <si>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</si>
  <si>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</si>
  <si>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</si>
  <si>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</si>
  <si>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</si>
  <si>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</si>
  <si>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</si>
  <si>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</si>
  <si>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</si>
  <si>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</si>
  <si>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</si>
  <si>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</si>
  <si>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</si>
  <si>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</si>
  <si>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</si>
  <si>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</si>
  <si>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</si>
  <si>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</si>
  <si>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</si>
  <si>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</si>
  <si>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</si>
  <si>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</si>
  <si>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</si>
  <si>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</si>
  <si>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</si>
  <si>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</si>
  <si>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</si>
  <si>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</si>
  <si>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</si>
  <si>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</si>
  <si>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</si>
  <si>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</si>
  <si>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</si>
  <si>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</si>
  <si>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</si>
  <si>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</si>
  <si>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</si>
  <si>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</si>
  <si>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</si>
  <si>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</si>
  <si>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</si>
  <si>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</si>
  <si>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</si>
  <si>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</si>
  <si>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</si>
  <si>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</si>
  <si>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</si>
  <si>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</si>
  <si>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</si>
  <si>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</si>
  <si>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</si>
  <si>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</si>
  <si>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</si>
  <si>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</si>
  <si>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</si>
  <si>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</si>
  <si>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</si>
  <si>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</si>
  <si>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</si>
  <si>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</si>
  <si>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</si>
  <si>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</si>
  <si>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</si>
  <si>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</si>
  <si>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</si>
  <si>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</si>
  <si>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</si>
  <si>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</si>
  <si>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</si>
  <si>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</si>
  <si>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</si>
  <si>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</si>
  <si>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</si>
  <si>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</si>
  <si>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</si>
  <si>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</si>
  <si>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</si>
  <si>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</si>
  <si>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</si>
  <si>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</si>
  <si>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</si>
  <si>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</si>
  <si>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</si>
  <si>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</si>
  <si>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</si>
  <si>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</si>
  <si>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</si>
  <si>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</si>
  <si>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</si>
  <si>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</si>
  <si>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</si>
  <si>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</si>
  <si>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</si>
  <si>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</si>
  <si>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</si>
  <si>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</si>
  <si>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</si>
  <si>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</si>
  <si>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</si>
  <si>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</si>
  <si>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</si>
  <si>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</si>
  <si>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</si>
  <si>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</si>
  <si>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</si>
  <si>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</si>
  <si>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</si>
  <si>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</si>
  <si>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</si>
  <si>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</si>
  <si>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</si>
  <si>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</si>
  <si>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</si>
  <si>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</si>
  <si>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</si>
  <si>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</si>
  <si>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</si>
  <si>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</si>
  <si>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</si>
  <si>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</si>
  <si>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</si>
  <si>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</si>
  <si>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</si>
  <si>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</si>
  <si>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</si>
  <si>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</si>
  <si>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</si>
  <si>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</si>
  <si>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</si>
  <si>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</si>
  <si>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</si>
  <si>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</si>
  <si>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</si>
  <si>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</si>
  <si>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</si>
  <si>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</si>
  <si>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</si>
  <si>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</si>
  <si>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</si>
  <si>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</si>
  <si>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</si>
  <si>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</si>
  <si>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</si>
  <si>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</si>
  <si>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</si>
  <si>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</si>
  <si>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</si>
  <si>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</si>
  <si>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</si>
  <si>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</si>
  <si>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</si>
  <si>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</si>
  <si>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</si>
  <si>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</si>
  <si>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</si>
  <si>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</si>
  <si>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</si>
  <si>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</si>
  <si>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</si>
  <si>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</si>
  <si>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</si>
  <si>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</si>
  <si>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</si>
  <si>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</si>
  <si>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</si>
  <si>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</si>
  <si>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</si>
  <si>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</si>
  <si>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</si>
  <si>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</si>
  <si>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</si>
  <si>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</si>
  <si>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</si>
  <si>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</si>
  <si>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</si>
  <si>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</si>
  <si>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</si>
  <si>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</si>
  <si>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</si>
  <si>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</si>
  <si>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</si>
  <si>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</si>
  <si>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</si>
  <si>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</si>
  <si>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</si>
  <si>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</si>
  <si>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</si>
  <si>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</si>
  <si>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</si>
  <si>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</si>
  <si>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</si>
  <si>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</si>
  <si>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</si>
  <si>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</si>
  <si>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</si>
  <si>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</si>
  <si>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</si>
  <si>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</si>
  <si>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</si>
  <si>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</si>
  <si>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</si>
  <si>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</si>
  <si>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</si>
  <si>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</si>
  <si>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</si>
  <si>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</si>
  <si>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</si>
  <si>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</si>
  <si>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</si>
  <si>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</si>
  <si>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</si>
  <si>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</si>
  <si>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</si>
  <si>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</si>
  <si>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</si>
  <si>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</si>
  <si>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</si>
  <si>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</si>
  <si>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</si>
  <si>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</si>
  <si>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</si>
  <si>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</si>
  <si>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</si>
  <si>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</si>
  <si>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</si>
  <si>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</si>
  <si>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</si>
  <si>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</si>
  <si>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</si>
  <si>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</si>
  <si>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</si>
  <si>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</si>
  <si>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</si>
  <si>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</si>
  <si>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</si>
  <si>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</si>
  <si>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</si>
  <si>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</si>
  <si>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</si>
  <si>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</si>
  <si>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</si>
  <si>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</si>
  <si>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</si>
  <si>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</si>
  <si>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</si>
  <si>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</si>
  <si>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</si>
  <si>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</si>
  <si>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</si>
  <si>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</si>
  <si>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</si>
  <si>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</si>
  <si>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</si>
  <si>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</si>
  <si>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</si>
  <si>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</si>
  <si>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</si>
  <si>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</si>
  <si>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</si>
  <si>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</si>
  <si>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</si>
  <si>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</si>
  <si>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</si>
  <si>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</si>
  <si>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</si>
  <si>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</si>
  <si>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</si>
  <si>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</si>
  <si>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</si>
  <si>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</si>
  <si>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</si>
  <si>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</si>
  <si>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</si>
  <si>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</si>
  <si>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</si>
  <si>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</si>
  <si>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</si>
  <si>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</si>
  <si>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</si>
  <si>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</si>
  <si>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</si>
  <si>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</si>
  <si>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</si>
  <si>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</si>
  <si>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</si>
  <si>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</si>
  <si>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</si>
  <si>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</si>
  <si>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</si>
  <si>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</si>
  <si>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</si>
  <si>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</si>
  <si>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</si>
  <si>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</si>
  <si>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</si>
  <si>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</si>
  <si>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</si>
  <si>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</si>
  <si>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</si>
  <si>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</si>
  <si>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</si>
  <si>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</si>
  <si>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</si>
  <si>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</si>
  <si>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</si>
  <si>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</si>
  <si>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</si>
  <si>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</si>
  <si>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</si>
  <si>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</si>
  <si>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</si>
  <si>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</si>
  <si>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</si>
  <si>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</si>
  <si>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</si>
  <si>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</si>
  <si>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</si>
  <si>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</si>
  <si>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</si>
  <si>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</si>
  <si>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</si>
  <si>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</si>
  <si>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</si>
  <si>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</si>
  <si>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</si>
  <si>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</si>
  <si>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</si>
  <si>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</si>
  <si>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</si>
  <si>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</si>
  <si>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</si>
  <si>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</si>
  <si>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</si>
  <si>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</si>
  <si>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</si>
  <si>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</si>
  <si>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</si>
  <si>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</si>
  <si>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</si>
  <si>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</si>
  <si>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</si>
  <si>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</si>
  <si>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</si>
  <si>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</si>
  <si>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</si>
  <si>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</si>
  <si>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</si>
  <si>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</si>
  <si>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</si>
  <si>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</si>
  <si>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</si>
  <si>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</si>
  <si>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</si>
  <si>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</si>
  <si>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</si>
  <si>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</si>
  <si>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</si>
  <si>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</si>
  <si>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</si>
  <si>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</si>
  <si>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</si>
  <si>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</si>
  <si>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</si>
  <si>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</si>
  <si>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</si>
  <si>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</si>
  <si>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</si>
  <si>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</si>
  <si>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</si>
  <si>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</si>
  <si>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</si>
  <si>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</si>
  <si>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</si>
  <si>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</si>
  <si>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</si>
  <si>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</si>
  <si>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</si>
  <si>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</si>
  <si>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</si>
  <si>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</si>
  <si>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</si>
  <si>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</si>
  <si>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</si>
  <si>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</si>
  <si>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</si>
  <si>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</si>
  <si>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</si>
  <si>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</si>
  <si>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</si>
  <si>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</si>
  <si>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</si>
  <si>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</si>
  <si>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</si>
  <si>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</si>
  <si>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</si>
  <si>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</si>
  <si>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</si>
  <si>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</si>
  <si>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</si>
  <si>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</si>
  <si>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</si>
  <si>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</si>
  <si>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</si>
  <si>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</si>
  <si>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</si>
  <si>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</si>
  <si>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</si>
  <si>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</si>
  <si>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</si>
  <si>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</si>
  <si>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</si>
  <si>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</si>
  <si>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</si>
  <si>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</si>
  <si>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</si>
  <si>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</si>
  <si>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</si>
  <si>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</si>
  <si>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</si>
  <si>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</si>
  <si>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</si>
  <si>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</si>
  <si>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</si>
  <si>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</si>
  <si>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</si>
  <si>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</si>
  <si>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</si>
  <si>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</si>
  <si>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</si>
  <si>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</si>
  <si>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</si>
  <si>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</si>
  <si>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</si>
  <si>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</si>
  <si>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</si>
  <si>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</si>
  <si>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</si>
  <si>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</si>
  <si>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</si>
  <si>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</si>
  <si>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</si>
  <si>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</si>
  <si>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</si>
  <si>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</si>
  <si>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</si>
  <si>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</si>
  <si>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</si>
  <si>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</si>
  <si>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</si>
  <si>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</si>
  <si>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</si>
  <si>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</si>
  <si>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</si>
  <si>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</si>
  <si>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</si>
  <si>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</si>
  <si>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</si>
  <si>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</si>
  <si>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</si>
  <si>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</si>
  <si>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</si>
  <si>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</si>
  <si>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</si>
  <si>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</si>
  <si>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</si>
  <si>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</si>
  <si>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</si>
  <si>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</si>
  <si>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</si>
  <si>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</si>
  <si>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</si>
  <si>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</si>
  <si>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</si>
  <si>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</si>
  <si>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</si>
  <si>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</si>
  <si>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</si>
  <si>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</si>
  <si>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</si>
  <si>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</si>
  <si>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</si>
  <si>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</si>
  <si>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</si>
  <si>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</si>
  <si>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</si>
  <si>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</si>
  <si>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</si>
  <si>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</si>
  <si>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</si>
  <si>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</si>
  <si>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</si>
  <si>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</si>
  <si>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</si>
  <si>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</si>
  <si>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</si>
  <si>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</si>
  <si>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</si>
  <si>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</si>
  <si>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</si>
  <si>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</si>
  <si>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</si>
  <si>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</si>
  <si>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</si>
  <si>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</si>
  <si>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</si>
  <si>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</si>
  <si>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</si>
  <si>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</si>
  <si>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</si>
  <si>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</si>
  <si>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</si>
  <si>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</si>
  <si>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</si>
  <si>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</si>
  <si>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</si>
  <si>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</si>
  <si>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</si>
  <si>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</si>
  <si>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</si>
  <si>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</si>
  <si>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</si>
  <si>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</si>
  <si>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</si>
  <si>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</si>
  <si>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</si>
  <si>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</si>
  <si>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</si>
  <si>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</si>
  <si>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</si>
  <si>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</si>
  <si>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</si>
  <si>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</si>
  <si>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</si>
  <si>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</si>
  <si>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</si>
  <si>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</si>
  <si>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</si>
  <si>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</si>
  <si>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</si>
  <si>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</si>
  <si>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</si>
  <si>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</si>
  <si>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</si>
  <si>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</si>
  <si>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</si>
  <si>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</si>
  <si>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</si>
  <si>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</si>
  <si>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</si>
  <si>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</si>
  <si>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</si>
  <si>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</si>
  <si>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</si>
  <si>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</si>
  <si>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</si>
  <si>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</si>
  <si>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</si>
  <si>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</si>
  <si>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</si>
  <si>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</si>
  <si>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</si>
  <si>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</si>
  <si>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</si>
  <si>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</si>
  <si>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</si>
  <si>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</si>
  <si>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</si>
  <si>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</si>
  <si>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</si>
  <si>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</si>
  <si>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</si>
  <si>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</si>
  <si>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</si>
  <si>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</si>
  <si>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</si>
  <si>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</si>
  <si>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</si>
  <si>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</si>
  <si>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</si>
  <si>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</si>
  <si>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</si>
  <si>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</si>
  <si>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</si>
  <si>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</si>
  <si>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</si>
  <si>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</si>
  <si>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</si>
  <si>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</si>
  <si>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</si>
  <si>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</si>
  <si>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</si>
  <si>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</si>
  <si>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</si>
  <si>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</si>
  <si>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</si>
  <si>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</si>
  <si>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</si>
  <si>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</si>
  <si>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</si>
  <si>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</si>
  <si>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</si>
  <si>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</si>
  <si>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</si>
  <si>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</si>
  <si>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</si>
  <si>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</si>
  <si>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</si>
  <si>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</si>
  <si>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</si>
  <si>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</si>
  <si>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</si>
  <si>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</si>
  <si>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</si>
  <si>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</si>
  <si>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</si>
  <si>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</si>
  <si>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</si>
  <si>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</si>
  <si>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</si>
  <si>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</si>
  <si>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</si>
  <si>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</si>
  <si>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</si>
  <si>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</si>
  <si>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</si>
  <si>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</si>
  <si>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</si>
  <si>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</si>
  <si>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</si>
  <si>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</si>
  <si>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</si>
  <si>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</si>
  <si>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</si>
  <si>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</si>
  <si>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</si>
  <si>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</si>
  <si>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</si>
  <si>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</si>
  <si>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</si>
  <si>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</si>
  <si>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</si>
  <si>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</si>
  <si>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</si>
  <si>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</si>
  <si>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</si>
  <si>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</si>
  <si>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</si>
  <si>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</si>
  <si>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</si>
  <si>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</si>
  <si>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</si>
  <si>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</si>
  <si>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</si>
  <si>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</si>
  <si>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</si>
  <si>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</si>
  <si>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</si>
  <si>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</si>
  <si>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</si>
  <si>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</si>
  <si>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</si>
  <si>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</si>
  <si>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</si>
  <si>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</si>
  <si>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</si>
  <si>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</si>
  <si>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</si>
  <si>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</si>
  <si>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</si>
  <si>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</si>
  <si>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</si>
  <si>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</si>
  <si>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</si>
  <si>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</si>
  <si>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</si>
  <si>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</si>
  <si>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</si>
  <si>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</si>
  <si>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</si>
  <si>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</si>
  <si>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</si>
  <si>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</si>
  <si>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</si>
  <si>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</si>
  <si>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</si>
  <si>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</si>
  <si>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</si>
  <si>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</si>
  <si>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</si>
  <si>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</si>
  <si>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</si>
  <si>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</si>
  <si>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</si>
  <si>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</si>
  <si>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</si>
  <si>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</si>
  <si>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</si>
  <si>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</si>
  <si>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</si>
  <si>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</si>
  <si>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</si>
  <si>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</si>
  <si>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</si>
  <si>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</si>
  <si>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</si>
  <si>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</si>
  <si>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</si>
  <si>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</si>
  <si>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</si>
  <si>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</si>
  <si>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</si>
  <si>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</si>
  <si>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</si>
  <si>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</si>
  <si>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</si>
  <si>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</si>
  <si>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</si>
  <si>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</si>
  <si>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</si>
  <si>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</si>
  <si>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</si>
  <si>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</si>
  <si>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</si>
  <si>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</si>
  <si>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</si>
  <si>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</si>
  <si>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</si>
  <si>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</si>
  <si>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</si>
  <si>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</si>
  <si>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</si>
  <si>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</si>
  <si>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</si>
  <si>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</si>
  <si>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</si>
  <si>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</si>
  <si>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</si>
  <si>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</si>
  <si>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</si>
  <si>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</si>
  <si>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</si>
  <si>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</si>
  <si>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</si>
  <si>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</si>
  <si>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</si>
  <si>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</si>
  <si>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</si>
  <si>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</si>
  <si>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</si>
  <si>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</si>
  <si>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</si>
  <si>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</si>
  <si>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</si>
  <si>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</si>
  <si>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</si>
  <si>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</si>
  <si>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</si>
  <si>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</si>
  <si>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</si>
  <si>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</si>
  <si>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</si>
  <si>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</si>
  <si>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</si>
  <si>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</si>
  <si>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</si>
  <si>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</si>
  <si>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</si>
  <si>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</si>
  <si>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</si>
  <si>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</si>
  <si>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</si>
  <si>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</si>
  <si>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</si>
  <si>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</si>
  <si>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</si>
  <si>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</si>
  <si>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</si>
  <si>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</si>
  <si>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</si>
  <si>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</si>
  <si>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</si>
  <si>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</si>
  <si>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</si>
  <si>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</si>
  <si>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</si>
  <si>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</si>
  <si>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</si>
  <si>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</si>
  <si>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</si>
  <si>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</si>
  <si>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</si>
  <si>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</si>
  <si>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</si>
  <si>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</si>
  <si>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</si>
  <si>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</si>
  <si>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</si>
  <si>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</si>
  <si>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</si>
  <si>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</si>
  <si>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</si>
  <si>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</si>
  <si>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</si>
  <si>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</si>
  <si>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</si>
  <si>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</si>
  <si>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</si>
  <si>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</si>
  <si>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</si>
  <si>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</si>
  <si>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</si>
  <si>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</si>
  <si>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</si>
  <si>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</si>
  <si>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</si>
  <si>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</si>
  <si>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</si>
  <si>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</si>
  <si>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</si>
  <si>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</si>
  <si>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</si>
  <si>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</si>
  <si>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</si>
  <si>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</si>
  <si>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</si>
  <si>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</si>
  <si>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</si>
  <si>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</si>
  <si>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</si>
  <si>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</si>
  <si>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</si>
  <si>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</si>
  <si>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</si>
  <si>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</si>
  <si>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</si>
  <si>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</si>
  <si>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</si>
  <si>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</si>
  <si>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</si>
  <si>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</si>
  <si>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</si>
  <si>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</si>
  <si>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</si>
  <si>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</si>
  <si>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</si>
  <si>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</si>
  <si>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</si>
  <si>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</si>
  <si>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</si>
  <si>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</si>
  <si>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</si>
  <si>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</si>
  <si>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</si>
  <si>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</si>
  <si>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</si>
  <si>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</si>
  <si>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</si>
  <si>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</si>
  <si>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</si>
  <si>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</si>
  <si>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</si>
  <si>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</si>
  <si>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</si>
  <si>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</si>
  <si>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</si>
  <si>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</si>
  <si>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</si>
  <si>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</si>
  <si>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</si>
  <si>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</si>
  <si>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</si>
  <si>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</si>
  <si>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</si>
  <si>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</si>
  <si>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</si>
  <si>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</si>
  <si>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</si>
  <si>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</si>
  <si>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</si>
  <si>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</si>
  <si>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</si>
  <si>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</si>
  <si>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</si>
  <si>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</si>
  <si>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</si>
  <si>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</si>
  <si>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</si>
  <si>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</si>
  <si>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</si>
  <si>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</si>
  <si>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</si>
  <si>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</si>
  <si>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</si>
  <si>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</si>
  <si>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</si>
  <si>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</si>
  <si>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</si>
  <si>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</si>
  <si>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</si>
  <si>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</si>
  <si>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</si>
  <si>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</si>
  <si>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</si>
  <si>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</si>
  <si>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</si>
  <si>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</si>
  <si>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</si>
  <si>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</si>
  <si>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</si>
  <si>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</si>
  <si>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</si>
  <si>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</si>
  <si>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</si>
  <si>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</si>
  <si>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</si>
  <si>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</si>
  <si>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</si>
  <si>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</si>
  <si>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</si>
  <si>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</si>
  <si>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</si>
  <si>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</si>
  <si>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</si>
  <si>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</si>
  <si>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</si>
  <si>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</si>
  <si>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</si>
  <si>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</si>
  <si>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</si>
  <si>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</si>
  <si>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</si>
  <si>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</si>
  <si>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</si>
  <si>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</si>
  <si>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</si>
  <si>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</si>
  <si>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</si>
  <si>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</si>
  <si>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</si>
  <si>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</si>
  <si>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</si>
  <si>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</si>
  <si>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</si>
  <si>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</si>
  <si>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</si>
  <si>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</si>
  <si>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</si>
  <si>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</si>
  <si>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</si>
  <si>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</si>
  <si>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</si>
  <si>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</si>
  <si>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</si>
  <si>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</si>
  <si>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</si>
  <si>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</si>
  <si>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</si>
  <si>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</si>
  <si>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</si>
  <si>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</si>
  <si>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</si>
  <si>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</si>
  <si>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</si>
  <si>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</si>
  <si>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</si>
  <si>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</si>
  <si>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</si>
  <si>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</si>
  <si>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</si>
  <si>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</si>
  <si>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</si>
  <si>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</si>
  <si>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</si>
  <si>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</si>
  <si>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</si>
  <si>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</si>
  <si>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</si>
  <si>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</si>
  <si>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</si>
  <si>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</si>
  <si>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</si>
  <si>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</si>
  <si>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</si>
  <si>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</si>
  <si>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</si>
  <si>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</si>
  <si>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</si>
  <si>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</si>
  <si>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</si>
  <si>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</si>
  <si>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</si>
  <si>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</si>
  <si>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</si>
  <si>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</si>
  <si>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</si>
  <si>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</si>
  <si>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</si>
  <si>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</si>
  <si>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</si>
  <si>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</si>
  <si>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</si>
  <si>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</si>
  <si>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</si>
  <si>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</si>
  <si>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</si>
  <si>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</si>
  <si>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</si>
  <si>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</si>
  <si>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</si>
  <si>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</si>
  <si>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</si>
  <si>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</si>
  <si>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</si>
  <si>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</si>
  <si>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</si>
  <si>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</si>
  <si>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</si>
  <si>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</si>
  <si>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</si>
  <si>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</si>
  <si>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</si>
  <si>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</si>
  <si>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</si>
  <si>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</si>
  <si>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</si>
  <si>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</si>
  <si>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</si>
  <si>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</si>
  <si>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</si>
  <si>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</si>
  <si>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</si>
  <si>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</si>
  <si>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</si>
  <si>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</si>
  <si>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</si>
  <si>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</si>
  <si>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</si>
  <si>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</si>
  <si>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</si>
  <si>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</si>
  <si>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</si>
  <si>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</si>
  <si>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</si>
  <si>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</si>
  <si>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</si>
  <si>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</si>
  <si>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</si>
  <si>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</si>
  <si>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</si>
  <si>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</si>
  <si>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</si>
  <si>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</si>
  <si>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</si>
  <si>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</si>
  <si>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</si>
  <si>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</si>
  <si>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</si>
  <si>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</si>
  <si>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</si>
  <si>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</si>
  <si>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</si>
  <si>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</si>
  <si>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</si>
  <si>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</si>
  <si>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</si>
  <si>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</si>
  <si>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</si>
  <si>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</si>
  <si>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</si>
  <si>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</si>
  <si>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</si>
  <si>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</si>
  <si>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</si>
  <si>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</si>
  <si>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</si>
  <si>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</si>
  <si>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</si>
  <si>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</si>
  <si>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</si>
  <si>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</si>
  <si>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</si>
  <si>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</si>
  <si>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</si>
  <si>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</si>
  <si>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</si>
  <si>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</si>
  <si>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</si>
  <si>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</si>
  <si>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</si>
  <si>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</si>
  <si>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</si>
  <si>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</si>
  <si>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</si>
  <si>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</si>
  <si>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</si>
  <si>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</si>
  <si>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</si>
  <si>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</si>
  <si>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</si>
  <si>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</si>
  <si>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</si>
  <si>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</si>
  <si>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</si>
  <si>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</si>
  <si>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</si>
  <si>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</si>
  <si>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</si>
  <si>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</si>
  <si>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</si>
  <si>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</si>
  <si>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</si>
  <si>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</si>
  <si>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</si>
  <si>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</si>
  <si>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</si>
  <si>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</si>
  <si>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</si>
  <si>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</si>
  <si>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</si>
  <si>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</si>
  <si>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</si>
  <si>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</si>
  <si>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</si>
  <si>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</si>
  <si>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</si>
  <si>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</si>
  <si>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</si>
  <si>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</si>
  <si>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</si>
  <si>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</si>
  <si>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</si>
  <si>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</si>
  <si>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</si>
  <si>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</si>
  <si>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</si>
  <si>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</si>
  <si>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</si>
  <si>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</si>
  <si>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</si>
  <si>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</si>
  <si>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</si>
  <si>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</si>
  <si>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</si>
  <si>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</si>
  <si>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</si>
  <si>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</si>
  <si>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</si>
  <si>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</si>
  <si>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</si>
  <si>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</si>
  <si>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</si>
  <si>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</si>
  <si>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</si>
  <si>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</si>
  <si>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</si>
  <si>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</si>
  <si>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</si>
  <si>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</si>
  <si>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</si>
  <si>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</si>
  <si>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</si>
  <si>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</si>
  <si>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</si>
  <si>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</si>
  <si>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</si>
  <si>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</si>
  <si>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</si>
  <si>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</si>
  <si>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</si>
  <si>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</si>
  <si>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</si>
  <si>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</si>
  <si>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</si>
  <si>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</si>
  <si>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</si>
  <si>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</si>
  <si>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</si>
  <si>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</si>
  <si>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</si>
  <si>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</si>
  <si>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</si>
  <si>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</si>
  <si>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</si>
  <si>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</si>
  <si>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</si>
  <si>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</si>
  <si>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</si>
  <si>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</si>
  <si>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</si>
  <si>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</si>
  <si>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</si>
  <si>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</si>
  <si>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</si>
  <si>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</si>
  <si>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</si>
  <si>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</si>
  <si>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</si>
  <si>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</si>
  <si>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</si>
  <si>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</si>
  <si>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</si>
  <si>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</si>
  <si>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</si>
  <si>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</si>
  <si>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</si>
  <si>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</si>
  <si>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</si>
  <si>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</si>
  <si>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</si>
  <si>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</si>
  <si>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</si>
  <si>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</si>
  <si>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</si>
  <si>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</si>
  <si>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</si>
  <si>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</si>
  <si>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</si>
  <si>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</si>
  <si>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</si>
  <si>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</si>
  <si>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</si>
  <si>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</si>
  <si>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STAROSLAVENSKI INSTITUT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</si>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</sst>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3489109.39</v>
      </c>
      <c r="D2" s="7">
        <f>'PR-RAS'!E6</f>
        <v>3435459</v>
      </c>
      <c r="E2" s="7">
        <v>0</v>
      </c>
      <c r="F2" s="7">
        <v>0</v>
      </c>
      <c r="G2" s="8">
        <f t="shared" ref="G2:G274" si="0">(B2/1000)*(C2*1+D2*2)</f>
        <v>10360.027390000001</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1885715.1600000001</v>
      </c>
      <c r="D45" s="2">
        <f>'PR-RAS'!E49</f>
        <v>1962560.6500000001</v>
      </c>
      <c r="E45" s="2">
        <v>0</v>
      </c>
      <c r="F45" s="2">
        <v>0</v>
      </c>
      <c r="G45" s="3">
        <f t="shared" si="0"/>
        <v>255676.80424000003</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166604</v>
      </c>
      <c r="D49" s="2">
        <f>'PR-RAS'!E53</f>
        <v>0</v>
      </c>
      <c r="E49" s="2">
        <v>0</v>
      </c>
      <c r="F49" s="2">
        <v>0</v>
      </c>
      <c r="G49" s="3">
        <f t="shared" si="0"/>
        <v>7996.9920000000002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166604</v>
      </c>
      <c r="D52" s="2">
        <f>'PR-RAS'!E56</f>
        <v>0</v>
      </c>
      <c r="E52" s="2">
        <v>0</v>
      </c>
      <c r="F52" s="2">
        <v>0</v>
      </c>
      <c r="G52" s="3">
        <f t="shared" si="0"/>
        <v>8496.8040000000001</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1719111.1600000001</v>
      </c>
      <c r="D73" s="2">
        <f>'PR-RAS'!E77</f>
        <v>1962560.6500000001</v>
      </c>
      <c r="E73" s="2">
        <v>0</v>
      </c>
      <c r="F73" s="2">
        <v>0</v>
      </c>
      <c r="G73" s="3">
        <f t="shared" si="0"/>
        <v>406384.73712000001</v>
      </c>
      <c r="H73" s="3">
        <f t="shared" si="1"/>
        <v>0.51000000000931323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97650</v>
      </c>
      <c r="D74" s="2">
        <f>'PR-RAS'!E78</f>
        <v>109190</v>
      </c>
      <c r="E74" s="2">
        <v>0</v>
      </c>
      <c r="F74" s="2">
        <v>0</v>
      </c>
      <c r="G74" s="3">
        <f t="shared" si="0"/>
        <v>23070.19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505698.4</v>
      </c>
      <c r="D75" s="2">
        <f>'PR-RAS'!E79</f>
        <v>60690.84</v>
      </c>
      <c r="E75" s="2">
        <v>0</v>
      </c>
      <c r="F75" s="2">
        <v>0</v>
      </c>
      <c r="G75" s="3">
        <f t="shared" si="0"/>
        <v>46403.925920000001</v>
      </c>
      <c r="H75" s="3">
        <f t="shared" si="1"/>
        <v>0.56000000002677552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7820</v>
      </c>
      <c r="E76" s="2">
        <v>0</v>
      </c>
      <c r="F76" s="2">
        <v>0</v>
      </c>
      <c r="G76" s="3">
        <f t="shared" si="0"/>
        <v>1173</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1115762.76</v>
      </c>
      <c r="D77" s="2">
        <f>'PR-RAS'!E81</f>
        <v>1784859.81</v>
      </c>
      <c r="E77" s="2">
        <v>0</v>
      </c>
      <c r="F77" s="2">
        <v>0</v>
      </c>
      <c r="G77" s="3">
        <f t="shared" si="0"/>
        <v>356096.66087999998</v>
      </c>
      <c r="H77" s="3">
        <f t="shared" si="1"/>
        <v>0.42999999993480742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7865.67</v>
      </c>
      <c r="D78" s="2">
        <f>'PR-RAS'!E82</f>
        <v>7741.14</v>
      </c>
      <c r="E78" s="2">
        <v>0</v>
      </c>
      <c r="F78" s="2">
        <v>0</v>
      </c>
      <c r="G78" s="3">
        <f t="shared" si="0"/>
        <v>1797.79215</v>
      </c>
      <c r="H78" s="3">
        <f t="shared" si="1"/>
        <v>0.47000000000025466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7865.67</v>
      </c>
      <c r="D79" s="2">
        <f>'PR-RAS'!E83</f>
        <v>7741.14</v>
      </c>
      <c r="E79" s="2">
        <v>0</v>
      </c>
      <c r="F79" s="2">
        <v>0</v>
      </c>
      <c r="G79" s="3">
        <f t="shared" si="0"/>
        <v>1821.1401000000001</v>
      </c>
      <c r="H79" s="3">
        <f t="shared" si="1"/>
        <v>0.47000000000025466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151.66999999999999</v>
      </c>
      <c r="D81" s="2">
        <f>'PR-RAS'!E85</f>
        <v>27.14</v>
      </c>
      <c r="E81" s="2">
        <v>0</v>
      </c>
      <c r="F81" s="2">
        <v>0</v>
      </c>
      <c r="G81" s="3">
        <f t="shared" si="0"/>
        <v>16.475999999999999</v>
      </c>
      <c r="H81" s="3">
        <f t="shared" si="1"/>
        <v>0.47000000000001307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7714</v>
      </c>
      <c r="D84" s="2">
        <f>'PR-RAS'!E88</f>
        <v>7714</v>
      </c>
      <c r="E84" s="2">
        <v>0</v>
      </c>
      <c r="F84" s="2">
        <v>0</v>
      </c>
      <c r="G84" s="3">
        <f t="shared" si="0"/>
        <v>1920.7860000000001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0.45</v>
      </c>
      <c r="D102" s="2">
        <f>'PR-RAS'!E106</f>
        <v>7955.56</v>
      </c>
      <c r="E102" s="2">
        <v>0</v>
      </c>
      <c r="F102" s="2">
        <v>0</v>
      </c>
      <c r="G102" s="3">
        <f t="shared" si="0"/>
        <v>1607.0685700000004</v>
      </c>
      <c r="H102" s="3">
        <f t="shared" si="1"/>
        <v>0.88999999999959978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0.45</v>
      </c>
      <c r="D108" s="2">
        <f>'PR-RAS'!E112</f>
        <v>7955.56</v>
      </c>
      <c r="E108" s="2">
        <v>0</v>
      </c>
      <c r="F108" s="2">
        <v>0</v>
      </c>
      <c r="G108" s="3">
        <f t="shared" si="0"/>
        <v>1702.53799</v>
      </c>
      <c r="H108" s="3">
        <f t="shared" si="1"/>
        <v>0.88999999999959978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0.45</v>
      </c>
      <c r="D113" s="2">
        <f>'PR-RAS'!E117</f>
        <v>7955.56</v>
      </c>
      <c r="E113" s="2">
        <v>0</v>
      </c>
      <c r="F113" s="2">
        <v>0</v>
      </c>
      <c r="G113" s="3">
        <f t="shared" si="0"/>
        <v>1782.0958400000002</v>
      </c>
      <c r="H113" s="3">
        <f t="shared" si="1"/>
        <v>0.88999999999959978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25210.149999999998</v>
      </c>
      <c r="D121" s="2">
        <f>'PR-RAS'!E125</f>
        <v>32781.369999999995</v>
      </c>
      <c r="E121" s="2">
        <v>0</v>
      </c>
      <c r="F121" s="2">
        <v>0</v>
      </c>
      <c r="G121" s="3">
        <f t="shared" si="0"/>
        <v>10892.746799999997</v>
      </c>
      <c r="H121" s="3">
        <f t="shared" si="1"/>
        <v>0.5199999999931606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25210.149999999998</v>
      </c>
      <c r="D122" s="2">
        <f>'PR-RAS'!E126</f>
        <v>27781.37</v>
      </c>
      <c r="E122" s="2">
        <v>0</v>
      </c>
      <c r="F122" s="2">
        <v>0</v>
      </c>
      <c r="G122" s="3">
        <f t="shared" si="0"/>
        <v>9773.5196899999992</v>
      </c>
      <c r="H122" s="3">
        <f t="shared" si="1"/>
        <v>0.51999999999679858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24023.439999999999</v>
      </c>
      <c r="D123" s="2">
        <f>'PR-RAS'!E127</f>
        <v>24405.8</v>
      </c>
      <c r="E123" s="2">
        <v>0</v>
      </c>
      <c r="F123" s="2">
        <v>0</v>
      </c>
      <c r="G123" s="3">
        <f t="shared" si="0"/>
        <v>8885.8748799999994</v>
      </c>
      <c r="H123" s="3">
        <f t="shared" si="1"/>
        <v>0.63999999999941792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1186.71</v>
      </c>
      <c r="D124" s="2">
        <f>'PR-RAS'!E128</f>
        <v>3375.57</v>
      </c>
      <c r="E124" s="2">
        <v>0</v>
      </c>
      <c r="F124" s="2">
        <v>0</v>
      </c>
      <c r="G124" s="3">
        <f t="shared" si="0"/>
        <v>976.35554999999999</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1565580.86</v>
      </c>
      <c r="D130" s="2">
        <f>'PR-RAS'!E134</f>
        <v>1421934.49</v>
      </c>
      <c r="E130" s="2">
        <v>0</v>
      </c>
      <c r="F130" s="2">
        <v>0</v>
      </c>
      <c r="G130" s="3">
        <f t="shared" si="0"/>
        <v>568819.02936000004</v>
      </c>
      <c r="H130" s="3">
        <f t="shared" si="1"/>
        <v>0.62999999988824129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1565580.86</v>
      </c>
      <c r="D131" s="2">
        <f>'PR-RAS'!E135</f>
        <v>1421934.49</v>
      </c>
      <c r="E131" s="2">
        <v>0</v>
      </c>
      <c r="F131" s="2">
        <v>0</v>
      </c>
      <c r="G131" s="3">
        <f t="shared" si="0"/>
        <v>573228.47919999994</v>
      </c>
      <c r="H131" s="3">
        <f t="shared" si="1"/>
        <v>0.62999999988824129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1565580.86</v>
      </c>
      <c r="D132" s="2">
        <f>'PR-RAS'!E136</f>
        <v>1421934.49</v>
      </c>
      <c r="E132" s="2">
        <v>0</v>
      </c>
      <c r="F132" s="2">
        <v>0</v>
      </c>
      <c r="G132" s="3">
        <f t="shared" si="0"/>
        <v>577637.92903999996</v>
      </c>
      <c r="H132" s="3">
        <f t="shared" si="1"/>
        <v>0.62999999988824129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4737.1000000000004</v>
      </c>
      <c r="D136" s="2">
        <f>'PR-RAS'!E140</f>
        <v>2485.79</v>
      </c>
      <c r="E136" s="2">
        <v>0</v>
      </c>
      <c r="F136" s="2">
        <v>0</v>
      </c>
      <c r="G136" s="3">
        <f t="shared" si="0"/>
        <v>1310.6718000000001</v>
      </c>
      <c r="H136" s="3">
        <f t="shared" si="1"/>
        <v>0.31000000000040018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4737.1000000000004</v>
      </c>
      <c r="D147" s="2">
        <f>'PR-RAS'!E151</f>
        <v>2485.79</v>
      </c>
      <c r="E147" s="2">
        <v>0</v>
      </c>
      <c r="F147" s="2">
        <v>0</v>
      </c>
      <c r="G147" s="3">
        <f t="shared" si="0"/>
        <v>1417.4672799999998</v>
      </c>
      <c r="H147" s="3">
        <f t="shared" si="1"/>
        <v>0.31000000000040018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3776898.9499999997</v>
      </c>
      <c r="D148" s="2">
        <f>'PR-RAS'!E152</f>
        <v>2882964.0399999996</v>
      </c>
      <c r="E148" s="2">
        <v>0</v>
      </c>
      <c r="F148" s="2">
        <v>0</v>
      </c>
      <c r="G148" s="3">
        <f t="shared" si="0"/>
        <v>1402795.5734099997</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1017467.07</v>
      </c>
      <c r="D149" s="2">
        <f>'PR-RAS'!E153</f>
        <v>1237607.51</v>
      </c>
      <c r="E149" s="2">
        <v>0</v>
      </c>
      <c r="F149" s="2">
        <v>0</v>
      </c>
      <c r="G149" s="3">
        <f t="shared" si="0"/>
        <v>516916.94931999996</v>
      </c>
      <c r="H149" s="3">
        <f t="shared" si="1"/>
        <v>0.55999999993946403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844711.73</v>
      </c>
      <c r="D150" s="2">
        <f>'PR-RAS'!E154</f>
        <v>1030479.99</v>
      </c>
      <c r="E150" s="2">
        <v>0</v>
      </c>
      <c r="F150" s="2">
        <v>0</v>
      </c>
      <c r="G150" s="3">
        <f t="shared" si="0"/>
        <v>432945.08478999999</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844711.73</v>
      </c>
      <c r="D151" s="2">
        <f>'PR-RAS'!E155</f>
        <v>1030479.99</v>
      </c>
      <c r="E151" s="2">
        <v>0</v>
      </c>
      <c r="F151" s="2">
        <v>0</v>
      </c>
      <c r="G151" s="3">
        <f t="shared" si="0"/>
        <v>435850.75649999996</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33337.58</v>
      </c>
      <c r="D155" s="2">
        <f>'PR-RAS'!E159</f>
        <v>37098.300000000003</v>
      </c>
      <c r="E155" s="2">
        <v>0</v>
      </c>
      <c r="F155" s="2">
        <v>0</v>
      </c>
      <c r="G155" s="3">
        <f t="shared" si="0"/>
        <v>16560.263720000003</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139417.76</v>
      </c>
      <c r="D156" s="2">
        <f>'PR-RAS'!E160</f>
        <v>170029.22</v>
      </c>
      <c r="E156" s="2">
        <v>0</v>
      </c>
      <c r="F156" s="2">
        <v>0</v>
      </c>
      <c r="G156" s="3">
        <f t="shared" si="0"/>
        <v>74318.811000000002</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139319.64000000001</v>
      </c>
      <c r="D158" s="2">
        <f>'PR-RAS'!E162</f>
        <v>170029.22</v>
      </c>
      <c r="E158" s="2">
        <v>0</v>
      </c>
      <c r="F158" s="2">
        <v>0</v>
      </c>
      <c r="G158" s="3">
        <f t="shared" si="0"/>
        <v>75262.358560000008</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98.12</v>
      </c>
      <c r="D159" s="2">
        <f>'PR-RAS'!E163</f>
        <v>0</v>
      </c>
      <c r="E159" s="2">
        <v>0</v>
      </c>
      <c r="F159" s="2">
        <v>0</v>
      </c>
      <c r="G159" s="3">
        <f t="shared" si="0"/>
        <v>15.502960000000002</v>
      </c>
      <c r="H159" s="3">
        <f t="shared" si="1"/>
        <v>0.12000000000000455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2751333.01</v>
      </c>
      <c r="D160" s="2">
        <f>'PR-RAS'!E164</f>
        <v>1634578.9999999998</v>
      </c>
      <c r="E160" s="2">
        <v>0</v>
      </c>
      <c r="F160" s="2">
        <v>0</v>
      </c>
      <c r="G160" s="3">
        <f t="shared" si="0"/>
        <v>957258.07059000002</v>
      </c>
      <c r="H160" s="3">
        <f t="shared" si="1"/>
        <v>1.0000000009313226E-2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33477.340000000004</v>
      </c>
      <c r="D161" s="2">
        <f>'PR-RAS'!E165</f>
        <v>74338.539999999994</v>
      </c>
      <c r="E161" s="2">
        <v>0</v>
      </c>
      <c r="F161" s="2">
        <v>0</v>
      </c>
      <c r="G161" s="3">
        <f t="shared" si="0"/>
        <v>29144.707199999997</v>
      </c>
      <c r="H161" s="3">
        <f t="shared" si="1"/>
        <v>0.80000000001018634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18498.64</v>
      </c>
      <c r="D162" s="2">
        <f>'PR-RAS'!E166</f>
        <v>56440.53</v>
      </c>
      <c r="E162" s="2">
        <v>0</v>
      </c>
      <c r="F162" s="2">
        <v>0</v>
      </c>
      <c r="G162" s="3">
        <f t="shared" si="0"/>
        <v>21152.131700000002</v>
      </c>
      <c r="H162" s="3">
        <f t="shared" si="1"/>
        <v>0.83000000000174623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9675.34</v>
      </c>
      <c r="D163" s="2">
        <f>'PR-RAS'!E167</f>
        <v>9142.44</v>
      </c>
      <c r="E163" s="2">
        <v>0</v>
      </c>
      <c r="F163" s="2">
        <v>0</v>
      </c>
      <c r="G163" s="3">
        <f t="shared" si="0"/>
        <v>4529.5556400000005</v>
      </c>
      <c r="H163" s="3">
        <f t="shared" si="1"/>
        <v>0.78000000000065484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4555.04</v>
      </c>
      <c r="D164" s="2">
        <f>'PR-RAS'!E168</f>
        <v>7281.67</v>
      </c>
      <c r="E164" s="2">
        <v>0</v>
      </c>
      <c r="F164" s="2">
        <v>0</v>
      </c>
      <c r="G164" s="3">
        <f t="shared" si="0"/>
        <v>3116.2959400000004</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748.32</v>
      </c>
      <c r="D165" s="2">
        <f>'PR-RAS'!E169</f>
        <v>1473.9</v>
      </c>
      <c r="E165" s="2">
        <v>0</v>
      </c>
      <c r="F165" s="2">
        <v>0</v>
      </c>
      <c r="G165" s="3">
        <f t="shared" si="0"/>
        <v>606.16368000000011</v>
      </c>
      <c r="H165" s="3">
        <f t="shared" si="1"/>
        <v>0.41999999999995907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13973.64</v>
      </c>
      <c r="D166" s="2">
        <f>'PR-RAS'!E170</f>
        <v>21332.61</v>
      </c>
      <c r="E166" s="2">
        <v>0</v>
      </c>
      <c r="F166" s="2">
        <v>0</v>
      </c>
      <c r="G166" s="3">
        <f t="shared" si="0"/>
        <v>9345.411900000001</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3352.33</v>
      </c>
      <c r="D167" s="2">
        <f>'PR-RAS'!E171</f>
        <v>2282.11</v>
      </c>
      <c r="E167" s="2">
        <v>0</v>
      </c>
      <c r="F167" s="2">
        <v>0</v>
      </c>
      <c r="G167" s="3">
        <f t="shared" si="0"/>
        <v>1314.1473000000001</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10621.31</v>
      </c>
      <c r="D169" s="2">
        <f>'PR-RAS'!E173</f>
        <v>19050.5</v>
      </c>
      <c r="E169" s="2">
        <v>0</v>
      </c>
      <c r="F169" s="2">
        <v>0</v>
      </c>
      <c r="G169" s="3">
        <f t="shared" si="0"/>
        <v>8185.3480799999998</v>
      </c>
      <c r="H169" s="3">
        <f t="shared" si="1"/>
        <v>0.80999999999949068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2686826.9799999995</v>
      </c>
      <c r="D174" s="2">
        <f>'PR-RAS'!E178</f>
        <v>1511651.66</v>
      </c>
      <c r="E174" s="2">
        <v>0</v>
      </c>
      <c r="F174" s="2">
        <v>0</v>
      </c>
      <c r="G174" s="3">
        <f t="shared" si="0"/>
        <v>987852.54189999972</v>
      </c>
      <c r="H174" s="3">
        <f t="shared" si="1"/>
        <v>0.36000000056810677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2810.52</v>
      </c>
      <c r="D175" s="2">
        <f>'PR-RAS'!E179</f>
        <v>4160.4799999999996</v>
      </c>
      <c r="E175" s="2">
        <v>0</v>
      </c>
      <c r="F175" s="2">
        <v>0</v>
      </c>
      <c r="G175" s="3">
        <f t="shared" si="0"/>
        <v>1936.8775199999998</v>
      </c>
      <c r="H175" s="3">
        <f t="shared" si="1"/>
        <v>0.95999999999958163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2450991.2599999998</v>
      </c>
      <c r="D176" s="2">
        <f>'PR-RAS'!E180</f>
        <v>1341198.9099999999</v>
      </c>
      <c r="E176" s="2">
        <v>0</v>
      </c>
      <c r="F176" s="2">
        <v>0</v>
      </c>
      <c r="G176" s="3">
        <f t="shared" si="0"/>
        <v>898343.08899999992</v>
      </c>
      <c r="H176" s="3">
        <f t="shared" si="1"/>
        <v>0.34999999986030161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21084.9</v>
      </c>
      <c r="D177" s="2">
        <f>'PR-RAS'!E181</f>
        <v>8637.42</v>
      </c>
      <c r="E177" s="2">
        <v>0</v>
      </c>
      <c r="F177" s="2">
        <v>0</v>
      </c>
      <c r="G177" s="3">
        <f t="shared" si="0"/>
        <v>6751.3142400000006</v>
      </c>
      <c r="H177" s="3">
        <f t="shared" si="1"/>
        <v>0.51999999999861757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5552.77</v>
      </c>
      <c r="D178" s="2">
        <f>'PR-RAS'!E182</f>
        <v>6369.44</v>
      </c>
      <c r="E178" s="2">
        <v>0</v>
      </c>
      <c r="F178" s="2">
        <v>0</v>
      </c>
      <c r="G178" s="3">
        <f t="shared" si="0"/>
        <v>3237.6220499999999</v>
      </c>
      <c r="H178" s="3">
        <f t="shared" si="1"/>
        <v>0.66999999999916326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14841.84</v>
      </c>
      <c r="D179" s="2">
        <f>'PR-RAS'!E183</f>
        <v>8850.26</v>
      </c>
      <c r="E179" s="2">
        <v>0</v>
      </c>
      <c r="F179" s="2">
        <v>0</v>
      </c>
      <c r="G179" s="3">
        <f t="shared" si="0"/>
        <v>5792.5400799999998</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333.78</v>
      </c>
      <c r="E180" s="2">
        <v>0</v>
      </c>
      <c r="F180" s="2">
        <v>0</v>
      </c>
      <c r="G180" s="3">
        <f t="shared" si="0"/>
        <v>119.49323999999999</v>
      </c>
      <c r="H180" s="3">
        <f t="shared" si="1"/>
        <v>0.22000000000002728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145384</v>
      </c>
      <c r="D181" s="2">
        <f>'PR-RAS'!E185</f>
        <v>78404.33</v>
      </c>
      <c r="E181" s="2">
        <v>0</v>
      </c>
      <c r="F181" s="2">
        <v>0</v>
      </c>
      <c r="G181" s="3">
        <f t="shared" si="0"/>
        <v>54394.678800000002</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3857.38</v>
      </c>
      <c r="D182" s="2">
        <f>'PR-RAS'!E186</f>
        <v>8403.75</v>
      </c>
      <c r="E182" s="2">
        <v>0</v>
      </c>
      <c r="F182" s="2">
        <v>0</v>
      </c>
      <c r="G182" s="3">
        <f t="shared" si="0"/>
        <v>3740.34328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42304.31</v>
      </c>
      <c r="D183" s="2">
        <f>'PR-RAS'!E187</f>
        <v>55293.29</v>
      </c>
      <c r="E183" s="2">
        <v>0</v>
      </c>
      <c r="F183" s="2">
        <v>0</v>
      </c>
      <c r="G183" s="3">
        <f t="shared" si="0"/>
        <v>27826.14198</v>
      </c>
      <c r="H183" s="3">
        <f t="shared" si="1"/>
        <v>0.59999999999854481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366.85</v>
      </c>
      <c r="D184" s="2">
        <f>'PR-RAS'!E188</f>
        <v>6412.8</v>
      </c>
      <c r="E184" s="2">
        <v>0</v>
      </c>
      <c r="F184" s="2">
        <v>0</v>
      </c>
      <c r="G184" s="3">
        <f t="shared" si="0"/>
        <v>2414.2183500000001</v>
      </c>
      <c r="H184" s="3">
        <f t="shared" si="1"/>
        <v>0.34999999999979536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16688.2</v>
      </c>
      <c r="D190" s="2">
        <f>'PR-RAS'!E194</f>
        <v>20843.39</v>
      </c>
      <c r="E190" s="2">
        <v>0</v>
      </c>
      <c r="F190" s="2">
        <v>0</v>
      </c>
      <c r="G190" s="3">
        <f t="shared" si="0"/>
        <v>11032.871219999999</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7551.44</v>
      </c>
      <c r="D191" s="2">
        <f>'PR-RAS'!E195</f>
        <v>10703.47</v>
      </c>
      <c r="E191" s="2">
        <v>0</v>
      </c>
      <c r="F191" s="2">
        <v>0</v>
      </c>
      <c r="G191" s="3">
        <f t="shared" si="0"/>
        <v>5502.0921999999991</v>
      </c>
      <c r="H191" s="3">
        <f t="shared" si="1"/>
        <v>0.90999999999894499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3710.32</v>
      </c>
      <c r="D193" s="2">
        <f>'PR-RAS'!E197</f>
        <v>7074.68</v>
      </c>
      <c r="E193" s="2">
        <v>0</v>
      </c>
      <c r="F193" s="2">
        <v>0</v>
      </c>
      <c r="G193" s="3">
        <f t="shared" si="0"/>
        <v>3429.0585599999999</v>
      </c>
      <c r="H193" s="3">
        <f t="shared" si="1"/>
        <v>0.63999999999987267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v>
      </c>
      <c r="D194" s="2">
        <f>'PR-RAS'!E198</f>
        <v>0</v>
      </c>
      <c r="E194" s="2">
        <v>0</v>
      </c>
      <c r="F194" s="2">
        <v>0</v>
      </c>
      <c r="G194" s="3">
        <f t="shared" si="0"/>
        <v>5.1222199999999996</v>
      </c>
      <c r="H194" s="3">
        <f t="shared" si="1"/>
        <v>0.46000000000000085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2778.21</v>
      </c>
      <c r="D195" s="2">
        <f>'PR-RAS'!E199</f>
        <v>2725.24</v>
      </c>
      <c r="E195" s="2">
        <v>0</v>
      </c>
      <c r="F195" s="2">
        <v>0</v>
      </c>
      <c r="G195" s="3">
        <f t="shared" si="0"/>
        <v>1596.3658599999999</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2322.09</v>
      </c>
      <c r="D196" s="2">
        <f>'PR-RAS'!E200</f>
        <v>0</v>
      </c>
      <c r="E196" s="2">
        <v>0</v>
      </c>
      <c r="F196" s="2">
        <v>0</v>
      </c>
      <c r="G196" s="3">
        <f t="shared" si="0"/>
        <v>452.80755000000005</v>
      </c>
      <c r="H196" s="3">
        <f t="shared" si="1"/>
        <v>9.0000000000145519E-2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299.60000000000002</v>
      </c>
      <c r="D197" s="2">
        <f>'PR-RAS'!E201</f>
        <v>340</v>
      </c>
      <c r="E197" s="2">
        <v>0</v>
      </c>
      <c r="F197" s="2">
        <v>0</v>
      </c>
      <c r="G197" s="3">
        <f t="shared" si="0"/>
        <v>192.00160000000002</v>
      </c>
      <c r="H197" s="3">
        <f t="shared" si="1"/>
        <v>0.39999999999997726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3629.13</v>
      </c>
      <c r="D198" s="2">
        <f>'PR-RAS'!E202</f>
        <v>976.8</v>
      </c>
      <c r="E198" s="2">
        <v>0</v>
      </c>
      <c r="F198" s="2">
        <v>0</v>
      </c>
      <c r="G198" s="3">
        <f t="shared" si="0"/>
        <v>1099.79781</v>
      </c>
      <c r="H198" s="3">
        <f t="shared" si="1"/>
        <v>0.33000000000015461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3629.13</v>
      </c>
      <c r="D212" s="2">
        <f>'PR-RAS'!E216</f>
        <v>976.8</v>
      </c>
      <c r="E212" s="2">
        <v>0</v>
      </c>
      <c r="F212" s="2">
        <v>0</v>
      </c>
      <c r="G212" s="3">
        <f t="shared" si="0"/>
        <v>1177.9560299999998</v>
      </c>
      <c r="H212" s="3">
        <f t="shared" si="1"/>
        <v>0.33000000000015461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869.34</v>
      </c>
      <c r="D213" s="2">
        <f>'PR-RAS'!E217</f>
        <v>968.67</v>
      </c>
      <c r="E213" s="2">
        <v>0</v>
      </c>
      <c r="F213" s="2">
        <v>0</v>
      </c>
      <c r="G213" s="3">
        <f t="shared" si="0"/>
        <v>595.0161599999999</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7.62</v>
      </c>
      <c r="E214" s="2">
        <v>0</v>
      </c>
      <c r="F214" s="2">
        <v>0</v>
      </c>
      <c r="G214" s="3">
        <f t="shared" si="0"/>
        <v>3.2461199999999999</v>
      </c>
      <c r="H214" s="3">
        <f t="shared" si="1"/>
        <v>0.37999999999999989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2759.79</v>
      </c>
      <c r="D215" s="2">
        <f>'PR-RAS'!E219</f>
        <v>0.51</v>
      </c>
      <c r="E215" s="2">
        <v>0</v>
      </c>
      <c r="F215" s="2">
        <v>0</v>
      </c>
      <c r="G215" s="3">
        <f t="shared" si="0"/>
        <v>590.81333999999993</v>
      </c>
      <c r="H215" s="3">
        <f t="shared" si="1"/>
        <v>0.70000000000003637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4369.74</v>
      </c>
      <c r="D258" s="2">
        <f>'PR-RAS'!E262</f>
        <v>9800.73</v>
      </c>
      <c r="E258" s="2">
        <v>0</v>
      </c>
      <c r="F258" s="2">
        <v>0</v>
      </c>
      <c r="G258" s="3">
        <f t="shared" si="0"/>
        <v>6160.5983999999989</v>
      </c>
      <c r="H258" s="3">
        <f t="shared" si="1"/>
        <v>0.53000000000065484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4369.74</v>
      </c>
      <c r="D265" s="2">
        <f>'PR-RAS'!E269</f>
        <v>9800.73</v>
      </c>
      <c r="E265" s="2">
        <v>0</v>
      </c>
      <c r="F265" s="2">
        <v>0</v>
      </c>
      <c r="G265" s="3">
        <f t="shared" si="0"/>
        <v>6328.3967999999995</v>
      </c>
      <c r="H265" s="3">
        <f t="shared" si="1"/>
        <v>0.53000000000065484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4369.74</v>
      </c>
      <c r="D266" s="2">
        <f>'PR-RAS'!E270</f>
        <v>9800.73</v>
      </c>
      <c r="E266" s="2">
        <v>0</v>
      </c>
      <c r="F266" s="2">
        <v>0</v>
      </c>
      <c r="G266" s="3">
        <f t="shared" si="0"/>
        <v>6352.3679999999995</v>
      </c>
      <c r="H266" s="3">
        <f t="shared" si="1"/>
        <v>0.53000000000065484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v>
      </c>
      <c r="D269" s="2">
        <f>'PR-RAS'!E273</f>
        <v>0</v>
      </c>
      <c r="E269" s="2">
        <v>0</v>
      </c>
      <c r="F269" s="2">
        <v>0</v>
      </c>
      <c r="G269" s="3">
        <f t="shared" si="0"/>
        <v>26.8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v>
      </c>
      <c r="D270" s="2">
        <f>'PR-RAS'!E274</f>
        <v>0</v>
      </c>
      <c r="E270" s="2">
        <v>0</v>
      </c>
      <c r="F270" s="2">
        <v>0</v>
      </c>
      <c r="G270" s="3">
        <f t="shared" si="0"/>
        <v>26.900000000000002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100</v>
      </c>
      <c r="D271" s="2">
        <f>'PR-RAS'!E275</f>
        <v>0</v>
      </c>
      <c r="E271" s="2">
        <v>0</v>
      </c>
      <c r="F271" s="2">
        <v>0</v>
      </c>
      <c r="G271" s="3">
        <f t="shared" si="0"/>
        <v>27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3776898.9499999997</v>
      </c>
      <c r="D295" s="2">
        <f>'PR-RAS'!E299</f>
        <v>2882964.0399999996</v>
      </c>
      <c r="E295" s="2">
        <v>0</v>
      </c>
      <c r="F295" s="2">
        <v>0</v>
      </c>
      <c r="G295" s="3">
        <f t="shared" si="12"/>
        <v>2805591.1468199994</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552494.96000000043</v>
      </c>
      <c r="E296" s="2">
        <v>0</v>
      </c>
      <c r="F296" s="2">
        <v>0</v>
      </c>
      <c r="G296" s="3">
        <f t="shared" si="12"/>
        <v>325972.02640000026</v>
      </c>
      <c r="H296" s="3">
        <f t="shared" si="13"/>
        <v>3.9999999571591616E-2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287789.55999999959</v>
      </c>
      <c r="D297" s="2">
        <f>'PR-RAS'!E301</f>
        <v>0</v>
      </c>
      <c r="E297" s="2">
        <v>0</v>
      </c>
      <c r="F297" s="2">
        <v>0</v>
      </c>
      <c r="G297" s="3">
        <f t="shared" si="12"/>
        <v>85185.709759999881</v>
      </c>
      <c r="H297" s="3">
        <f t="shared" si="13"/>
        <v>0.44000000040978193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236477.59</v>
      </c>
      <c r="E299" s="2">
        <v>0</v>
      </c>
      <c r="F299" s="2">
        <v>0</v>
      </c>
      <c r="G299" s="3">
        <f t="shared" si="12"/>
        <v>140940.64363999999</v>
      </c>
      <c r="H299" s="3">
        <f t="shared" si="13"/>
        <v>0.41000000000349246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1592.24</v>
      </c>
      <c r="D300" s="2">
        <f>'PR-RAS'!E304</f>
        <v>0</v>
      </c>
      <c r="E300" s="2">
        <v>0</v>
      </c>
      <c r="F300" s="2">
        <v>0</v>
      </c>
      <c r="G300" s="3">
        <f t="shared" si="12"/>
        <v>476.07975999999996</v>
      </c>
      <c r="H300" s="3">
        <f t="shared" si="13"/>
        <v>0.24000000000000909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30007.83</v>
      </c>
      <c r="D355" s="2">
        <f>'PR-RAS'!E360</f>
        <v>28818.760000000002</v>
      </c>
      <c r="E355" s="2">
        <v>0</v>
      </c>
      <c r="F355" s="2">
        <v>0</v>
      </c>
      <c r="G355" s="3">
        <f t="shared" si="12"/>
        <v>31026.4539</v>
      </c>
      <c r="H355" s="3">
        <f t="shared" si="13"/>
        <v>0.4099999999962165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30007.83</v>
      </c>
      <c r="D368" s="2">
        <f>'PR-RAS'!E373</f>
        <v>28818.760000000002</v>
      </c>
      <c r="E368" s="2">
        <v>0</v>
      </c>
      <c r="F368" s="2">
        <v>0</v>
      </c>
      <c r="G368" s="3">
        <f t="shared" si="12"/>
        <v>32165.84345</v>
      </c>
      <c r="H368" s="3">
        <f t="shared" si="13"/>
        <v>0.4099999999962165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28648.240000000002</v>
      </c>
      <c r="D374" s="2">
        <f>'PR-RAS'!E379</f>
        <v>23050.52</v>
      </c>
      <c r="E374" s="2">
        <v>0</v>
      </c>
      <c r="F374" s="2">
        <v>0</v>
      </c>
      <c r="G374" s="3">
        <f t="shared" si="12"/>
        <v>27881.48144</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28648.240000000002</v>
      </c>
      <c r="D375" s="2">
        <f>'PR-RAS'!E380</f>
        <v>21345.200000000001</v>
      </c>
      <c r="E375" s="2">
        <v>0</v>
      </c>
      <c r="F375" s="2">
        <v>0</v>
      </c>
      <c r="G375" s="3">
        <f t="shared" si="12"/>
        <v>26680.65136</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1024.8800000000001</v>
      </c>
      <c r="E376" s="2">
        <v>0</v>
      </c>
      <c r="F376" s="2">
        <v>0</v>
      </c>
      <c r="G376" s="3">
        <f t="shared" si="12"/>
        <v>768.66000000000008</v>
      </c>
      <c r="H376" s="3">
        <f t="shared" si="13"/>
        <v>0.11999999999989086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680.44</v>
      </c>
      <c r="E381" s="2">
        <v>0</v>
      </c>
      <c r="F381" s="2">
        <v>0</v>
      </c>
      <c r="G381" s="3">
        <f t="shared" si="12"/>
        <v>517.13440000000003</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1359.59</v>
      </c>
      <c r="D388" s="2">
        <f>'PR-RAS'!E393</f>
        <v>5768.24</v>
      </c>
      <c r="E388" s="2">
        <v>0</v>
      </c>
      <c r="F388" s="2">
        <v>0</v>
      </c>
      <c r="G388" s="3">
        <f t="shared" si="12"/>
        <v>4990.77909</v>
      </c>
      <c r="H388" s="3">
        <f t="shared" si="13"/>
        <v>0.64999999999986358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1359.59</v>
      </c>
      <c r="D389" s="2">
        <f>'PR-RAS'!E394</f>
        <v>5768.24</v>
      </c>
      <c r="E389" s="2">
        <v>0</v>
      </c>
      <c r="F389" s="2">
        <v>0</v>
      </c>
      <c r="G389" s="3">
        <f t="shared" si="12"/>
        <v>5003.6751599999998</v>
      </c>
      <c r="H389" s="3">
        <f t="shared" si="13"/>
        <v>0.64999999999986358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30007.83</v>
      </c>
      <c r="D413" s="2">
        <f>'PR-RAS'!E418</f>
        <v>28818.760000000002</v>
      </c>
      <c r="E413" s="2">
        <v>0</v>
      </c>
      <c r="F413" s="2">
        <v>0</v>
      </c>
      <c r="G413" s="3">
        <f t="shared" si="12"/>
        <v>36109.8842</v>
      </c>
      <c r="H413" s="3">
        <f t="shared" si="13"/>
        <v>0.4099999999962165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3489109.39</v>
      </c>
      <c r="D417" s="2">
        <f>'PR-RAS'!E422</f>
        <v>3435459</v>
      </c>
      <c r="E417" s="2">
        <v>0</v>
      </c>
      <c r="F417" s="2">
        <v>0</v>
      </c>
      <c r="G417" s="3">
        <f t="shared" si="12"/>
        <v>4309771.3942400003</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3806906.78</v>
      </c>
      <c r="D418" s="2">
        <f>'PR-RAS'!E423</f>
        <v>2911782.7999999993</v>
      </c>
      <c r="E418" s="2">
        <v>0</v>
      </c>
      <c r="F418" s="2">
        <v>0</v>
      </c>
      <c r="G418" s="3">
        <f t="shared" si="12"/>
        <v>4015906.9824599996</v>
      </c>
      <c r="H418" s="3">
        <f t="shared" si="13"/>
        <v>0.42000000085681677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523676.20000000065</v>
      </c>
      <c r="E419" s="2">
        <v>0</v>
      </c>
      <c r="F419" s="2">
        <v>0</v>
      </c>
      <c r="G419" s="3">
        <f t="shared" si="12"/>
        <v>437793.30320000055</v>
      </c>
      <c r="H419" s="3">
        <f t="shared" si="13"/>
        <v>0.2000000006519258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317797.38999999966</v>
      </c>
      <c r="D420" s="2">
        <f>'PR-RAS'!E425</f>
        <v>0</v>
      </c>
      <c r="E420" s="2">
        <v>0</v>
      </c>
      <c r="F420" s="2">
        <v>0</v>
      </c>
      <c r="G420" s="3">
        <f t="shared" si="12"/>
        <v>133157.10640999986</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236477.59</v>
      </c>
      <c r="E422" s="2">
        <v>0</v>
      </c>
      <c r="F422" s="2">
        <v>0</v>
      </c>
      <c r="G422" s="3">
        <f t="shared" si="12"/>
        <v>199114.13077999998</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1592.24</v>
      </c>
      <c r="D423" s="2">
        <f>'PR-RAS'!E428</f>
        <v>0</v>
      </c>
      <c r="E423" s="2">
        <v>0</v>
      </c>
      <c r="F423" s="2">
        <v>0</v>
      </c>
      <c r="G423" s="3">
        <f t="shared" si="12"/>
        <v>671.92527999999993</v>
      </c>
      <c r="H423" s="3">
        <f t="shared" si="13"/>
        <v>0.24000000000000909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83356.899999999994</v>
      </c>
      <c r="D635" s="2">
        <f>'PR-RAS'!E641</f>
        <v>0</v>
      </c>
      <c r="E635" s="2">
        <v>0</v>
      </c>
      <c r="F635" s="2">
        <v>0</v>
      </c>
      <c r="G635" s="3">
        <f t="shared" si="14"/>
        <v>52848.274599999997</v>
      </c>
      <c r="H635" s="3">
        <f t="shared" si="15"/>
        <v>0.10000000000582077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3489109.39</v>
      </c>
      <c r="D637" s="2">
        <f>'PR-RAS'!E643</f>
        <v>3435459</v>
      </c>
      <c r="E637" s="2">
        <v>0</v>
      </c>
      <c r="F637" s="2">
        <v>0</v>
      </c>
      <c r="G637" s="3">
        <f t="shared" si="14"/>
        <v>6588977.4200400002</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3806906.78</v>
      </c>
      <c r="D638" s="2">
        <f>'PR-RAS'!E644</f>
        <v>2911782.7999999993</v>
      </c>
      <c r="E638" s="2">
        <v>0</v>
      </c>
      <c r="F638" s="2">
        <v>0</v>
      </c>
      <c r="G638" s="3">
        <f t="shared" si="14"/>
        <v>6134610.906059999</v>
      </c>
      <c r="H638" s="3">
        <f t="shared" si="15"/>
        <v>0.42000000085681677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523676.20000000065</v>
      </c>
      <c r="E639" s="2">
        <v>0</v>
      </c>
      <c r="F639" s="2">
        <v>0</v>
      </c>
      <c r="G639" s="3">
        <f t="shared" si="14"/>
        <v>668210.83120000083</v>
      </c>
      <c r="H639" s="3">
        <f t="shared" si="15"/>
        <v>0.2000000006519258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317797.38999999966</v>
      </c>
      <c r="D640" s="2">
        <f>'PR-RAS'!E646</f>
        <v>0</v>
      </c>
      <c r="E640" s="2">
        <v>0</v>
      </c>
      <c r="F640" s="2">
        <v>0</v>
      </c>
      <c r="G640" s="3">
        <f t="shared" si="14"/>
        <v>203072.5322099998</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83356.899999999994</v>
      </c>
      <c r="D641" s="2">
        <f>'PR-RAS'!E647</f>
        <v>0</v>
      </c>
      <c r="E641" s="2">
        <v>0</v>
      </c>
      <c r="F641" s="2">
        <v>0</v>
      </c>
      <c r="G641" s="3">
        <f t="shared" si="14"/>
        <v>53348.415999999997</v>
      </c>
      <c r="H641" s="3">
        <f t="shared" si="15"/>
        <v>0.10000000000582077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236477.59</v>
      </c>
      <c r="E642" s="2">
        <v>0</v>
      </c>
      <c r="F642" s="2">
        <v>0</v>
      </c>
      <c r="G642" s="3">
        <f t="shared" si="14"/>
        <v>303164.27038</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287198.61000000068</v>
      </c>
      <c r="E643" s="2">
        <v>0</v>
      </c>
      <c r="F643" s="2">
        <v>0</v>
      </c>
      <c r="G643" s="3">
        <f t="shared" si="14"/>
        <v>368763.01524000091</v>
      </c>
      <c r="H643" s="3">
        <f t="shared" si="15"/>
        <v>0.38999999931547791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234440.48999999967</v>
      </c>
      <c r="D644" s="2">
        <f>'PR-RAS'!E650</f>
        <v>0</v>
      </c>
      <c r="E644" s="2">
        <v>0</v>
      </c>
      <c r="F644" s="2">
        <v>0</v>
      </c>
      <c r="G644" s="3">
        <f t="shared" si="14"/>
        <v>150745.23506999979</v>
      </c>
      <c r="H644" s="3">
        <f t="shared" si="15"/>
        <v>0.48999999967054464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87676.19</v>
      </c>
      <c r="D645" s="2">
        <f>'PR-RAS'!E651</f>
        <v>102751.32</v>
      </c>
      <c r="E645" s="2">
        <v>0</v>
      </c>
      <c r="F645" s="2">
        <v>0</v>
      </c>
      <c r="G645" s="3">
        <f t="shared" si="14"/>
        <v>188807.16652000003</v>
      </c>
      <c r="H645" s="3">
        <f t="shared" si="15"/>
        <v>0.51000000000931323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192443.8</v>
      </c>
      <c r="D646" s="2">
        <f>'PR-RAS'!E653</f>
        <v>614393.42000000004</v>
      </c>
      <c r="E646" s="2">
        <v>0</v>
      </c>
      <c r="F646" s="2">
        <v>0</v>
      </c>
      <c r="G646" s="3">
        <f t="shared" si="14"/>
        <v>916693.76280000014</v>
      </c>
      <c r="H646" s="3">
        <f t="shared" si="15"/>
        <v>0.62000000005355105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2484334.7999999998</v>
      </c>
      <c r="D647" s="2">
        <f>'PR-RAS'!E654</f>
        <v>2208950.11</v>
      </c>
      <c r="E647" s="2">
        <v>0</v>
      </c>
      <c r="F647" s="2">
        <v>0</v>
      </c>
      <c r="G647" s="3">
        <f t="shared" si="14"/>
        <v>4458843.8229200002</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2062385.18</v>
      </c>
      <c r="D648" s="2">
        <f>'PR-RAS'!E655</f>
        <v>2497032.9900000002</v>
      </c>
      <c r="E648" s="2">
        <v>0</v>
      </c>
      <c r="F648" s="2">
        <v>0</v>
      </c>
      <c r="G648" s="3">
        <f t="shared" si="14"/>
        <v>4565523.9005200006</v>
      </c>
      <c r="H648" s="3">
        <f t="shared" si="15"/>
        <v>0.18999999971129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614393.41999999969</v>
      </c>
      <c r="D649" s="2">
        <f>'PR-RAS'!E656</f>
        <v>326310.53999999957</v>
      </c>
      <c r="E649" s="2">
        <v>0</v>
      </c>
      <c r="F649" s="2">
        <v>0</v>
      </c>
      <c r="G649" s="3">
        <f t="shared" si="14"/>
        <v>821025.39599999925</v>
      </c>
      <c r="H649" s="3">
        <f t="shared" si="15"/>
        <v>0.88000000012107193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25</v>
      </c>
      <c r="E651" s="2">
        <v>0</v>
      </c>
      <c r="F651" s="2">
        <v>0</v>
      </c>
      <c r="G651" s="3">
        <f t="shared" si="14"/>
        <v>48.1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25</v>
      </c>
      <c r="E653" s="2">
        <v>0</v>
      </c>
      <c r="F653" s="2">
        <v>0</v>
      </c>
      <c r="G653" s="3">
        <f t="shared" si="14"/>
        <v>48.248000000000005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9675.34</v>
      </c>
      <c r="D727" s="2">
        <f>'PR-RAS'!E734</f>
        <v>9142.44</v>
      </c>
      <c r="E727" s="2">
        <v>0</v>
      </c>
      <c r="F727" s="2">
        <v>0</v>
      </c>
      <c r="G727" s="3">
        <f t="shared" si="14"/>
        <v>20299.119719999999</v>
      </c>
      <c r="H727" s="3">
        <f t="shared" si="15"/>
        <v>0.78000000000065484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333.78</v>
      </c>
      <c r="E729" s="2">
        <v>0</v>
      </c>
      <c r="F729" s="2">
        <v>0</v>
      </c>
      <c r="G729" s="3">
        <f t="shared" si="14"/>
        <v>485.98367999999994</v>
      </c>
      <c r="H729" s="3">
        <f t="shared" si="15"/>
        <v>0.22000000000002728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7462.76</v>
      </c>
      <c r="D730" s="2">
        <f>'PR-RAS'!E737</f>
        <v>2088.5</v>
      </c>
      <c r="E730" s="2">
        <v>0</v>
      </c>
      <c r="F730" s="2">
        <v>0</v>
      </c>
      <c r="G730" s="3">
        <f t="shared" si="14"/>
        <v>8485.3850399999992</v>
      </c>
      <c r="H730" s="3">
        <f t="shared" si="15"/>
        <v>0.73999999999978172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374.15</v>
      </c>
      <c r="D731" s="2">
        <f>'PR-RAS'!E738</f>
        <v>2326.84</v>
      </c>
      <c r="E731" s="2">
        <v>0</v>
      </c>
      <c r="F731" s="2">
        <v>0</v>
      </c>
      <c r="G731" s="3">
        <f t="shared" si="14"/>
        <v>3670.3159000000001</v>
      </c>
      <c r="H731" s="3">
        <f t="shared" si="15"/>
        <v>0.30999999999983174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10321.530000000001</v>
      </c>
      <c r="E732" s="2">
        <v>0</v>
      </c>
      <c r="F732" s="2">
        <v>0</v>
      </c>
      <c r="G732" s="3">
        <f t="shared" si="14"/>
        <v>15090.076860000001</v>
      </c>
      <c r="H732" s="3">
        <f t="shared" si="15"/>
        <v>0.46999999999934516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7511.44</v>
      </c>
      <c r="D734" s="2">
        <f>'PR-RAS'!E741</f>
        <v>10703.47</v>
      </c>
      <c r="E734" s="2">
        <v>0</v>
      </c>
      <c r="F734" s="2">
        <v>0</v>
      </c>
      <c r="G734" s="3">
        <f t="shared" si="14"/>
        <v>21197.172539999996</v>
      </c>
      <c r="H734" s="3">
        <f t="shared" si="15"/>
        <v>0.90999999999894499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26.54</v>
      </c>
      <c r="D736" s="2">
        <f>'PR-RAS'!E743</f>
        <v>0</v>
      </c>
      <c r="E736" s="2">
        <v>0</v>
      </c>
      <c r="F736" s="2">
        <v>0</v>
      </c>
      <c r="G736" s="3">
        <f t="shared" ref="G736:G737" si="28">(B736/1000)*(C736*1+D736*2)</f>
        <v>19.506899999999998</v>
      </c>
      <c r="H736" s="3">
        <f t="shared" ref="H736:H737" si="29">ABS(C736-ROUND(C736,0))+ABS(D736-ROUND(D736,0))</f>
        <v>0.46000000000000085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4369.74</v>
      </c>
      <c r="D839" s="2">
        <f>'PR-RAS'!E846</f>
        <v>9800.73</v>
      </c>
      <c r="E839" s="2">
        <v>0</v>
      </c>
      <c r="F839" s="2">
        <v>0</v>
      </c>
      <c r="G839" s="3">
        <f t="shared" si="34"/>
        <v>20087.865599999997</v>
      </c>
      <c r="H839" s="3">
        <f t="shared" si="35"/>
        <v>0.53000000000065484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1307076.42</v>
      </c>
      <c r="D1011" s="7">
        <f>BILANCA!E6</f>
        <v>1045278.2499999999</v>
      </c>
      <c r="E1011" s="7">
        <v>0</v>
      </c>
      <c r="F1011" s="7">
        <v>0</v>
      </c>
      <c r="G1011" s="8">
        <f t="shared" ref="G1011:G1306" si="38">B1011/1000*C1011+B1011/500*D1011</f>
        <v>3397.6329199999996</v>
      </c>
      <c r="H1011" s="8">
        <f t="shared" si="35"/>
        <v>0.66999999980907887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587383.67999999993</v>
      </c>
      <c r="D1012" s="2">
        <f>BILANCA!E7</f>
        <v>600250.5199999999</v>
      </c>
      <c r="E1012" s="2">
        <v>0</v>
      </c>
      <c r="F1012" s="2">
        <v>0</v>
      </c>
      <c r="G1012" s="3">
        <f t="shared" si="38"/>
        <v>3575.7694399999996</v>
      </c>
      <c r="H1012" s="3">
        <f t="shared" si="35"/>
        <v>0.80000000016298145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2540.4499999999998</v>
      </c>
      <c r="D1013" s="2">
        <f>BILANCA!E8</f>
        <v>2540.4499999999998</v>
      </c>
      <c r="E1013" s="2">
        <v>0</v>
      </c>
      <c r="F1013" s="2">
        <v>0</v>
      </c>
      <c r="G1013" s="3">
        <f t="shared" si="38"/>
        <v>22.864049999999999</v>
      </c>
      <c r="H1013" s="3">
        <f t="shared" si="35"/>
        <v>0.8999999999996362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2540.4499999999998</v>
      </c>
      <c r="D1015" s="2">
        <f>BILANCA!E10</f>
        <v>2540.4499999999998</v>
      </c>
      <c r="E1015" s="2">
        <v>0</v>
      </c>
      <c r="F1015" s="2">
        <v>0</v>
      </c>
      <c r="G1015" s="3">
        <f t="shared" si="38"/>
        <v>38.106749999999998</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584843.23</v>
      </c>
      <c r="D1017" s="2">
        <f>BILANCA!E12</f>
        <v>597710.06999999995</v>
      </c>
      <c r="E1017" s="2">
        <v>0</v>
      </c>
      <c r="F1017" s="2">
        <v>0</v>
      </c>
      <c r="G1017" s="3">
        <f t="shared" si="38"/>
        <v>12461.84359</v>
      </c>
      <c r="H1017" s="3">
        <f t="shared" si="35"/>
        <v>0.29999999993015081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275769.84000000003</v>
      </c>
      <c r="D1018" s="2">
        <f>BILANCA!E13</f>
        <v>271120.16000000003</v>
      </c>
      <c r="E1018" s="2">
        <v>0</v>
      </c>
      <c r="F1018" s="2">
        <v>0</v>
      </c>
      <c r="G1018" s="3">
        <f t="shared" si="38"/>
        <v>6544.0812800000012</v>
      </c>
      <c r="H1018" s="3">
        <f t="shared" si="35"/>
        <v>0.32000000000698492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371974.76</v>
      </c>
      <c r="D1020" s="2">
        <f>BILANCA!E15</f>
        <v>371974.76</v>
      </c>
      <c r="E1020" s="2">
        <v>0</v>
      </c>
      <c r="F1020" s="2">
        <v>0</v>
      </c>
      <c r="G1020" s="3">
        <f t="shared" si="38"/>
        <v>11159.2428</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96204.92</v>
      </c>
      <c r="D1023" s="2">
        <f>BILANCA!E18</f>
        <v>100854.6</v>
      </c>
      <c r="E1023" s="2">
        <v>0</v>
      </c>
      <c r="F1023" s="2">
        <v>0</v>
      </c>
      <c r="G1023" s="3">
        <f t="shared" si="38"/>
        <v>3872.8835599999998</v>
      </c>
      <c r="H1023" s="3">
        <f t="shared" si="35"/>
        <v>0.47999999999592546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24577.39</v>
      </c>
      <c r="D1024" s="2">
        <f>BILANCA!E19</f>
        <v>38236.22</v>
      </c>
      <c r="E1024" s="2">
        <v>0</v>
      </c>
      <c r="F1024" s="2">
        <v>0</v>
      </c>
      <c r="G1024" s="3">
        <f t="shared" si="38"/>
        <v>1414.6976200000001</v>
      </c>
      <c r="H1024" s="3">
        <f t="shared" si="35"/>
        <v>0.61000000000058208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104821.64</v>
      </c>
      <c r="D1025" s="2">
        <f>BILANCA!E20</f>
        <v>103095.82</v>
      </c>
      <c r="E1025" s="2">
        <v>0</v>
      </c>
      <c r="F1025" s="2">
        <v>0</v>
      </c>
      <c r="G1025" s="3">
        <f t="shared" si="38"/>
        <v>4665.1992</v>
      </c>
      <c r="H1025" s="3">
        <f t="shared" si="35"/>
        <v>0.53999999999359716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4345.68</v>
      </c>
      <c r="D1026" s="2">
        <f>BILANCA!E21</f>
        <v>4345.68</v>
      </c>
      <c r="E1026" s="2">
        <v>0</v>
      </c>
      <c r="F1026" s="2">
        <v>0</v>
      </c>
      <c r="G1026" s="3">
        <f t="shared" si="38"/>
        <v>208.59264000000002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3780.23</v>
      </c>
      <c r="D1027" s="2">
        <f>BILANCA!E22</f>
        <v>578.72</v>
      </c>
      <c r="E1027" s="2">
        <v>0</v>
      </c>
      <c r="F1027" s="2">
        <v>0</v>
      </c>
      <c r="G1027" s="3">
        <f t="shared" si="38"/>
        <v>83.940390000000008</v>
      </c>
      <c r="H1027" s="3">
        <f t="shared" si="35"/>
        <v>0.50999999999999091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1899.26</v>
      </c>
      <c r="D1029" s="2">
        <f>BILANCA!E24</f>
        <v>1899.26</v>
      </c>
      <c r="E1029" s="2">
        <v>0</v>
      </c>
      <c r="F1029" s="2">
        <v>0</v>
      </c>
      <c r="G1029" s="3">
        <f t="shared" si="38"/>
        <v>108.25782000000001</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212.22</v>
      </c>
      <c r="D1031" s="2">
        <f>BILANCA!E26</f>
        <v>892.66</v>
      </c>
      <c r="E1031" s="2">
        <v>0</v>
      </c>
      <c r="F1031" s="2">
        <v>0</v>
      </c>
      <c r="G1031" s="3">
        <f t="shared" si="38"/>
        <v>41.948340000000002</v>
      </c>
      <c r="H1031" s="3">
        <f t="shared" si="35"/>
        <v>0.5600000000000307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90481.64</v>
      </c>
      <c r="D1033" s="2">
        <f>BILANCA!E28</f>
        <v>72575.92</v>
      </c>
      <c r="E1033" s="2">
        <v>0</v>
      </c>
      <c r="F1033" s="2">
        <v>0</v>
      </c>
      <c r="G1033" s="3">
        <f t="shared" si="38"/>
        <v>5419.5700399999996</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272728.49</v>
      </c>
      <c r="D1040" s="2">
        <f>BILANCA!E35</f>
        <v>278496.73</v>
      </c>
      <c r="E1040" s="2">
        <v>0</v>
      </c>
      <c r="F1040" s="2">
        <v>0</v>
      </c>
      <c r="G1040" s="3">
        <f t="shared" si="38"/>
        <v>24891.658499999998</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253318.73</v>
      </c>
      <c r="D1041" s="2">
        <f>BILANCA!E36</f>
        <v>259086.97</v>
      </c>
      <c r="E1041" s="2">
        <v>0</v>
      </c>
      <c r="F1041" s="2">
        <v>0</v>
      </c>
      <c r="G1041" s="3">
        <f t="shared" si="38"/>
        <v>23916.27277</v>
      </c>
      <c r="H1041" s="3">
        <f t="shared" si="35"/>
        <v>0.29999999998835847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19409.759999999998</v>
      </c>
      <c r="D1042" s="2">
        <f>BILANCA!E37</f>
        <v>19409.759999999998</v>
      </c>
      <c r="E1042" s="2">
        <v>0</v>
      </c>
      <c r="F1042" s="2">
        <v>0</v>
      </c>
      <c r="G1042" s="3">
        <f t="shared" si="38"/>
        <v>1863.3369599999999</v>
      </c>
      <c r="H1042" s="3">
        <f t="shared" si="35"/>
        <v>0.48000000000320142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11767.51</v>
      </c>
      <c r="D1050" s="2">
        <f>BILANCA!E45</f>
        <v>9856.9599999999991</v>
      </c>
      <c r="E1050" s="2">
        <v>0</v>
      </c>
      <c r="F1050" s="2">
        <v>0</v>
      </c>
      <c r="G1050" s="3">
        <f t="shared" si="38"/>
        <v>1259.2572</v>
      </c>
      <c r="H1050" s="3">
        <f t="shared" si="35"/>
        <v>0.53000000000065484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11435.7</v>
      </c>
      <c r="D1052" s="2">
        <f>BILANCA!E47</f>
        <v>9525.15</v>
      </c>
      <c r="E1052" s="2">
        <v>0</v>
      </c>
      <c r="F1052" s="2">
        <v>0</v>
      </c>
      <c r="G1052" s="3">
        <f t="shared" si="38"/>
        <v>1280.412</v>
      </c>
      <c r="H1052" s="3">
        <f t="shared" si="35"/>
        <v>0.44999999999890861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331.81</v>
      </c>
      <c r="D1054" s="2">
        <f>BILANCA!E49</f>
        <v>331.81</v>
      </c>
      <c r="E1054" s="2">
        <v>0</v>
      </c>
      <c r="F1054" s="2">
        <v>0</v>
      </c>
      <c r="G1054" s="3">
        <f t="shared" si="38"/>
        <v>43.798919999999995</v>
      </c>
      <c r="H1054" s="3">
        <f t="shared" si="35"/>
        <v>0.37999999999999545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12664.05</v>
      </c>
      <c r="D1059" s="2">
        <f>BILANCA!E54</f>
        <v>11699.61</v>
      </c>
      <c r="E1059" s="2">
        <v>0</v>
      </c>
      <c r="F1059" s="2">
        <v>0</v>
      </c>
      <c r="G1059" s="3">
        <f t="shared" si="38"/>
        <v>1767.10023</v>
      </c>
      <c r="H1059" s="3">
        <f t="shared" si="35"/>
        <v>0.43999999999869033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12664.05</v>
      </c>
      <c r="D1060" s="2">
        <f>BILANCA!E55</f>
        <v>11699.61</v>
      </c>
      <c r="E1060" s="2">
        <v>0</v>
      </c>
      <c r="F1060" s="2">
        <v>0</v>
      </c>
      <c r="G1060" s="3">
        <f t="shared" si="38"/>
        <v>1803.1635000000001</v>
      </c>
      <c r="H1060" s="3">
        <f t="shared" si="35"/>
        <v>0.43999999999869033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719692.74</v>
      </c>
      <c r="D1074" s="2">
        <f>BILANCA!E69</f>
        <v>445027.73</v>
      </c>
      <c r="E1074" s="2">
        <v>0</v>
      </c>
      <c r="F1074" s="2">
        <v>0</v>
      </c>
      <c r="G1074" s="3">
        <f t="shared" si="38"/>
        <v>103023.8848</v>
      </c>
      <c r="H1074" s="3">
        <f t="shared" si="35"/>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614393.42000000004</v>
      </c>
      <c r="D1075" s="2">
        <f>BILANCA!E70</f>
        <v>326310.53999999998</v>
      </c>
      <c r="E1075" s="2">
        <v>0</v>
      </c>
      <c r="F1075" s="2">
        <v>0</v>
      </c>
      <c r="G1075" s="3">
        <f t="shared" si="38"/>
        <v>82355.942500000005</v>
      </c>
      <c r="H1075" s="3">
        <f t="shared" si="35"/>
        <v>0.88000000006286427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614393.42000000004</v>
      </c>
      <c r="D1076" s="2">
        <f>BILANCA!E71</f>
        <v>326310.53999999998</v>
      </c>
      <c r="E1076" s="2">
        <v>0</v>
      </c>
      <c r="F1076" s="2">
        <v>0</v>
      </c>
      <c r="G1076" s="3">
        <f t="shared" si="38"/>
        <v>83622.957000000009</v>
      </c>
      <c r="H1076" s="3">
        <f t="shared" si="35"/>
        <v>0.88000000006286427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614393.42000000004</v>
      </c>
      <c r="D1078" s="2">
        <f>BILANCA!E73</f>
        <v>326310.53999999998</v>
      </c>
      <c r="E1078" s="2">
        <v>0</v>
      </c>
      <c r="F1078" s="2">
        <v>0</v>
      </c>
      <c r="G1078" s="3">
        <f t="shared" si="38"/>
        <v>86156.986000000004</v>
      </c>
      <c r="H1078" s="3">
        <f t="shared" si="35"/>
        <v>0.88000000006286427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65.02</v>
      </c>
      <c r="D1087" s="2">
        <f>BILANCA!E82</f>
        <v>0</v>
      </c>
      <c r="E1087" s="2">
        <v>0</v>
      </c>
      <c r="F1087" s="2">
        <v>0</v>
      </c>
      <c r="G1087" s="3">
        <f t="shared" si="38"/>
        <v>5.0065399999999993</v>
      </c>
      <c r="H1087" s="3">
        <f t="shared" si="35"/>
        <v>1.9999999999996021E-2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65.02</v>
      </c>
      <c r="D1089" s="2">
        <f>BILANCA!E84</f>
        <v>0</v>
      </c>
      <c r="E1089" s="2">
        <v>0</v>
      </c>
      <c r="F1089" s="2">
        <v>0</v>
      </c>
      <c r="G1089" s="3">
        <f t="shared" si="38"/>
        <v>5.1365799999999995</v>
      </c>
      <c r="H1089" s="3">
        <f t="shared" si="35"/>
        <v>1.9999999999996021E-2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1339.82</v>
      </c>
      <c r="D1124" s="2">
        <f>BILANCA!E119</f>
        <v>1339.82</v>
      </c>
      <c r="E1124" s="2">
        <v>0</v>
      </c>
      <c r="F1124" s="2">
        <v>0</v>
      </c>
      <c r="G1124" s="3">
        <f t="shared" si="38"/>
        <v>458.21843999999999</v>
      </c>
      <c r="H1124" s="3">
        <f t="shared" si="41"/>
        <v>0.36000000000012733</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1339.82</v>
      </c>
      <c r="D1125" s="2">
        <f>BILANCA!E120</f>
        <v>1339.82</v>
      </c>
      <c r="E1125" s="2">
        <v>0</v>
      </c>
      <c r="F1125" s="2">
        <v>0</v>
      </c>
      <c r="G1125" s="3">
        <f t="shared" si="38"/>
        <v>462.23789999999997</v>
      </c>
      <c r="H1125" s="3">
        <f t="shared" si="41"/>
        <v>0.36000000000012733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1339.82</v>
      </c>
      <c r="D1129" s="2">
        <f>BILANCA!E124</f>
        <v>1339.82</v>
      </c>
      <c r="E1129" s="2">
        <v>0</v>
      </c>
      <c r="F1129" s="2">
        <v>0</v>
      </c>
      <c r="G1129" s="3">
        <f t="shared" si="38"/>
        <v>478.31573999999989</v>
      </c>
      <c r="H1129" s="3">
        <f t="shared" si="41"/>
        <v>0.36000000000012733</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14626.05</v>
      </c>
      <c r="D1140" s="2">
        <f>BILANCA!E135</f>
        <v>14626.05</v>
      </c>
      <c r="E1140" s="2">
        <v>0</v>
      </c>
      <c r="F1140" s="2">
        <v>0</v>
      </c>
      <c r="G1140" s="3">
        <f t="shared" si="38"/>
        <v>5704.1594999999998</v>
      </c>
      <c r="H1140" s="3">
        <f t="shared" si="41"/>
        <v>9.9999999998544808E-2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14626.05</v>
      </c>
      <c r="D1141" s="2">
        <f>BILANCA!E136</f>
        <v>14626.05</v>
      </c>
      <c r="E1141" s="2">
        <v>0</v>
      </c>
      <c r="F1141" s="2">
        <v>0</v>
      </c>
      <c r="G1141" s="3">
        <f t="shared" si="38"/>
        <v>5748.0376500000002</v>
      </c>
      <c r="H1141" s="3">
        <f t="shared" si="41"/>
        <v>9.9999999998544808E-2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14626.05</v>
      </c>
      <c r="D1142" s="2">
        <f>BILANCA!E137</f>
        <v>14626.05</v>
      </c>
      <c r="E1142" s="2">
        <v>0</v>
      </c>
      <c r="F1142" s="2">
        <v>0</v>
      </c>
      <c r="G1142" s="3">
        <f t="shared" si="38"/>
        <v>5791.9157999999998</v>
      </c>
      <c r="H1142" s="3">
        <f t="shared" si="41"/>
        <v>9.9999999998544808E-2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1592.24</v>
      </c>
      <c r="D1152" s="2">
        <f>BILANCA!E147</f>
        <v>0</v>
      </c>
      <c r="E1152" s="2">
        <v>0</v>
      </c>
      <c r="F1152" s="2">
        <v>0</v>
      </c>
      <c r="G1152" s="3">
        <f t="shared" si="38"/>
        <v>226.09807999999998</v>
      </c>
      <c r="H1152" s="3">
        <f t="shared" si="41"/>
        <v>0.24000000000000909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1564.24</v>
      </c>
      <c r="D1164" s="2">
        <f>BILANCA!E159</f>
        <v>0</v>
      </c>
      <c r="E1164" s="2">
        <v>0</v>
      </c>
      <c r="F1164" s="2">
        <v>0</v>
      </c>
      <c r="G1164" s="3">
        <f t="shared" si="38"/>
        <v>240.89295999999999</v>
      </c>
      <c r="H1164" s="3">
        <f t="shared" si="41"/>
        <v>0.24000000000000909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v>
      </c>
      <c r="D1166" s="2">
        <f>BILANCA!E161</f>
        <v>0</v>
      </c>
      <c r="E1166" s="2">
        <v>0</v>
      </c>
      <c r="F1166" s="2">
        <v>0</v>
      </c>
      <c r="G1166" s="3">
        <f t="shared" si="38"/>
        <v>4.3680000000000003</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87676.19</v>
      </c>
      <c r="D1176" s="2">
        <f>BILANCA!E171</f>
        <v>102751.32</v>
      </c>
      <c r="E1176" s="2">
        <v>0</v>
      </c>
      <c r="F1176" s="2">
        <v>0</v>
      </c>
      <c r="G1176" s="3">
        <f t="shared" si="38"/>
        <v>48667.68578</v>
      </c>
      <c r="H1176" s="3">
        <f t="shared" si="41"/>
        <v>0.51000000000931323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159.99</v>
      </c>
      <c r="E1177" s="2">
        <v>0</v>
      </c>
      <c r="F1177" s="2">
        <v>0</v>
      </c>
      <c r="G1177" s="3">
        <f t="shared" si="38"/>
        <v>53.436660000000003</v>
      </c>
      <c r="H1177" s="3">
        <f t="shared" si="41"/>
        <v>9.9999999999909051E-3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102591.33</v>
      </c>
      <c r="E1178" s="2">
        <v>0</v>
      </c>
      <c r="F1178" s="2">
        <v>0</v>
      </c>
      <c r="G1178" s="3">
        <f t="shared" si="38"/>
        <v>34470.686880000001</v>
      </c>
      <c r="H1178" s="3">
        <f t="shared" si="41"/>
        <v>0.33000000000174623</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87676.19</v>
      </c>
      <c r="D1179" s="2">
        <f>BILANCA!E174</f>
        <v>0</v>
      </c>
      <c r="E1179" s="2">
        <v>0</v>
      </c>
      <c r="F1179" s="2">
        <v>0</v>
      </c>
      <c r="G1179" s="3">
        <f t="shared" si="38"/>
        <v>14817.276110000001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1307076.42</v>
      </c>
      <c r="D1180" s="2">
        <f>BILANCA!E176</f>
        <v>1045278.25</v>
      </c>
      <c r="E1180" s="2">
        <v>0</v>
      </c>
      <c r="F1180" s="2">
        <v>0</v>
      </c>
      <c r="G1180" s="3">
        <f t="shared" si="38"/>
        <v>577597.59640000004</v>
      </c>
      <c r="H1180" s="3">
        <f t="shared" si="41"/>
        <v>0.66999999992549419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936331.29</v>
      </c>
      <c r="D1181" s="2">
        <f>BILANCA!E177</f>
        <v>137462.32</v>
      </c>
      <c r="E1181" s="2">
        <v>0</v>
      </c>
      <c r="F1181" s="2">
        <v>0</v>
      </c>
      <c r="G1181" s="3">
        <f t="shared" si="38"/>
        <v>207124.76403000002</v>
      </c>
      <c r="H1181" s="3">
        <f t="shared" si="41"/>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936331.29</v>
      </c>
      <c r="D1182" s="2">
        <f>BILANCA!E178</f>
        <v>137462.32</v>
      </c>
      <c r="E1182" s="2">
        <v>0</v>
      </c>
      <c r="F1182" s="2">
        <v>0</v>
      </c>
      <c r="G1182" s="3">
        <f t="shared" si="38"/>
        <v>208336.01996000001</v>
      </c>
      <c r="H1182" s="3">
        <f t="shared" si="41"/>
        <v>0.61000000004423782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87019.6</v>
      </c>
      <c r="D1183" s="2">
        <f>BILANCA!E179</f>
        <v>122187.32</v>
      </c>
      <c r="E1183" s="2">
        <v>0</v>
      </c>
      <c r="F1183" s="2">
        <v>0</v>
      </c>
      <c r="G1183" s="3">
        <f t="shared" si="38"/>
        <v>57331.203520000003</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840439.78</v>
      </c>
      <c r="D1184" s="2">
        <f>BILANCA!E180</f>
        <v>15275</v>
      </c>
      <c r="E1184" s="2">
        <v>0</v>
      </c>
      <c r="F1184" s="2">
        <v>0</v>
      </c>
      <c r="G1184" s="3">
        <f t="shared" si="38"/>
        <v>151552.22172</v>
      </c>
      <c r="H1184" s="3">
        <f t="shared" si="41"/>
        <v>0.21999999997206032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84.41</v>
      </c>
      <c r="D1185" s="2">
        <f>BILANCA!E181</f>
        <v>0</v>
      </c>
      <c r="E1185" s="2">
        <v>0</v>
      </c>
      <c r="F1185" s="2">
        <v>0</v>
      </c>
      <c r="G1185" s="3">
        <f t="shared" si="38"/>
        <v>14.771749999999999</v>
      </c>
      <c r="H1185" s="3">
        <f t="shared" si="41"/>
        <v>0.40999999999999659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84.41</v>
      </c>
      <c r="D1186" s="2">
        <f>BILANCA!E182</f>
        <v>0</v>
      </c>
      <c r="E1186" s="2">
        <v>0</v>
      </c>
      <c r="F1186" s="2">
        <v>0</v>
      </c>
      <c r="G1186" s="3">
        <f t="shared" si="38"/>
        <v>14.856159999999999</v>
      </c>
      <c r="H1186" s="3">
        <f t="shared" si="41"/>
        <v>0.40999999999999659</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8787.5</v>
      </c>
      <c r="D1200" s="2">
        <f>BILANCA!E196</f>
        <v>0</v>
      </c>
      <c r="E1200" s="2">
        <v>0</v>
      </c>
      <c r="F1200" s="2">
        <v>0</v>
      </c>
      <c r="G1200" s="3">
        <f t="shared" si="38"/>
        <v>1669.625</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370745.13</v>
      </c>
      <c r="D1255" s="2">
        <f>BILANCA!E251</f>
        <v>907815.92999999993</v>
      </c>
      <c r="E1255" s="2">
        <v>0</v>
      </c>
      <c r="F1255" s="2">
        <v>0</v>
      </c>
      <c r="G1255" s="3">
        <f t="shared" si="38"/>
        <v>535662.36254999996</v>
      </c>
      <c r="H1255" s="3">
        <f t="shared" si="41"/>
        <v>0.20000000006984919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603593.38</v>
      </c>
      <c r="D1256" s="2">
        <f>BILANCA!E252</f>
        <v>620617.31999999995</v>
      </c>
      <c r="E1256" s="2">
        <v>0</v>
      </c>
      <c r="F1256" s="2">
        <v>0</v>
      </c>
      <c r="G1256" s="3">
        <f t="shared" si="38"/>
        <v>453827.69292</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603593.38</v>
      </c>
      <c r="D1257" s="2">
        <f>BILANCA!E253</f>
        <v>620617.31999999995</v>
      </c>
      <c r="E1257" s="2">
        <v>0</v>
      </c>
      <c r="F1257" s="2">
        <v>0</v>
      </c>
      <c r="G1257" s="3">
        <f t="shared" si="38"/>
        <v>455672.52093999996</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-234440.49</v>
      </c>
      <c r="D1259" s="2">
        <f>BILANCA!E255</f>
        <v>287198.61</v>
      </c>
      <c r="E1259" s="2">
        <v>0</v>
      </c>
      <c r="F1259" s="2">
        <v>0</v>
      </c>
      <c r="G1259" s="3">
        <f t="shared" si="38"/>
        <v>84649.22576999999</v>
      </c>
      <c r="H1259" s="3">
        <f t="shared" si="41"/>
        <v>0.88000000000465661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316017.37</v>
      </c>
      <c r="E1260" s="2">
        <v>0</v>
      </c>
      <c r="F1260" s="2">
        <v>0</v>
      </c>
      <c r="G1260" s="3">
        <f t="shared" si="38"/>
        <v>158008.685</v>
      </c>
      <c r="H1260" s="3">
        <f t="shared" si="41"/>
        <v>0.36999999999534339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316017.37</v>
      </c>
      <c r="E1261" s="2">
        <v>0</v>
      </c>
      <c r="F1261" s="2">
        <v>0</v>
      </c>
      <c r="G1261" s="3">
        <f t="shared" si="38"/>
        <v>158640.71974</v>
      </c>
      <c r="H1261" s="3">
        <f t="shared" si="41"/>
        <v>0.36999999999534339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234440.49</v>
      </c>
      <c r="D1264" s="2">
        <f>BILANCA!E260</f>
        <v>28818.76</v>
      </c>
      <c r="E1264" s="2">
        <v>0</v>
      </c>
      <c r="F1264" s="2">
        <v>0</v>
      </c>
      <c r="G1264" s="3">
        <f t="shared" si="38"/>
        <v>74187.814540000007</v>
      </c>
      <c r="H1264" s="3">
        <f t="shared" si="41"/>
        <v>0.72999999999228748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204432.66</v>
      </c>
      <c r="D1265" s="2">
        <f>BILANCA!E261</f>
        <v>0</v>
      </c>
      <c r="E1265" s="2">
        <v>0</v>
      </c>
      <c r="F1265" s="2">
        <v>0</v>
      </c>
      <c r="G1265" s="3">
        <f t="shared" si="38"/>
        <v>52130.328300000001</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30007.83</v>
      </c>
      <c r="D1266" s="2">
        <f>BILANCA!E262</f>
        <v>28818.76</v>
      </c>
      <c r="E1266" s="2">
        <v>0</v>
      </c>
      <c r="F1266" s="2">
        <v>0</v>
      </c>
      <c r="G1266" s="3">
        <f t="shared" si="38"/>
        <v>22437.209599999998</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1592.24</v>
      </c>
      <c r="D1278" s="2">
        <f>BILANCA!E274</f>
        <v>0</v>
      </c>
      <c r="E1278" s="2">
        <v>0</v>
      </c>
      <c r="F1278" s="2">
        <v>0</v>
      </c>
      <c r="G1278" s="3">
        <f t="shared" si="38"/>
        <v>426.72032000000002</v>
      </c>
      <c r="H1278" s="3">
        <f t="shared" si="41"/>
        <v>0.24000000000000909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1592.24</v>
      </c>
      <c r="D1292" s="2">
        <f>BILANCA!E288</f>
        <v>0</v>
      </c>
      <c r="E1292" s="2">
        <v>0</v>
      </c>
      <c r="F1292" s="2">
        <v>0</v>
      </c>
      <c r="G1292" s="3">
        <f t="shared" si="48"/>
        <v>449.01167999999996</v>
      </c>
      <c r="H1292" s="3">
        <f t="shared" si="49"/>
        <v>0.24000000000000909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1592.24</v>
      </c>
      <c r="D1306" s="2">
        <f>BILANCA!E303</f>
        <v>0</v>
      </c>
      <c r="E1306" s="2">
        <v>0</v>
      </c>
      <c r="F1306" s="2">
        <v>0</v>
      </c>
      <c r="G1306" s="3">
        <f t="shared" si="38"/>
        <v>471.30303999999995</v>
      </c>
      <c r="H1306" s="3">
        <f t="shared" si="41"/>
        <v>0.24000000000000909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833317.12</v>
      </c>
      <c r="D1339" s="2">
        <f>BILANCA!E336</f>
        <v>15275</v>
      </c>
      <c r="E1339" s="2">
        <v>0</v>
      </c>
      <c r="F1339" s="2">
        <v>0</v>
      </c>
      <c r="G1339" s="3">
        <f t="shared" si="52"/>
        <v>284212.28247999999</v>
      </c>
      <c r="H1339" s="3">
        <f t="shared" si="41"/>
        <v>0.11999999999534339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103014.17</v>
      </c>
      <c r="D1340" s="2">
        <f>BILANCA!E337</f>
        <v>122187.32</v>
      </c>
      <c r="E1340" s="2">
        <v>0</v>
      </c>
      <c r="F1340" s="2">
        <v>0</v>
      </c>
      <c r="G1340" s="3">
        <f t="shared" si="52"/>
        <v>114638.30730000001</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3806906.78</v>
      </c>
      <c r="D1401" s="7">
        <f>'RAS-funkcijski'!E5</f>
        <v>2911782.8</v>
      </c>
      <c r="E1401" s="7">
        <v>0</v>
      </c>
      <c r="F1401" s="7">
        <v>0</v>
      </c>
      <c r="G1401" s="8">
        <f t="shared" si="52"/>
        <v>9630.4723799999992</v>
      </c>
      <c r="H1401" s="8">
        <f t="shared" si="41"/>
        <v>0.42000000039115548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3806906.78</v>
      </c>
      <c r="D1413" s="2">
        <f>'RAS-funkcijski'!E17</f>
        <v>2911782.8</v>
      </c>
      <c r="E1413" s="2">
        <v>0</v>
      </c>
      <c r="F1413" s="2">
        <v>0</v>
      </c>
      <c r="G1413" s="3">
        <f t="shared" si="52"/>
        <v>125196.14093999998</v>
      </c>
      <c r="H1413" s="3">
        <f t="shared" si="41"/>
        <v>0.42000000039115548</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3806906.78</v>
      </c>
      <c r="D1537" s="14">
        <f>'RAS-funkcijski'!E141</f>
        <v>2911782.8</v>
      </c>
      <c r="E1537" s="14">
        <v>0</v>
      </c>
      <c r="F1537" s="14">
        <v>0</v>
      </c>
      <c r="G1537" s="15">
        <f t="shared" si="52"/>
        <v>1319374.71606</v>
      </c>
      <c r="H1537" s="15">
        <f t="shared" si="63"/>
        <v>0.42000000039115548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936331.29</v>
      </c>
      <c r="D1582" s="7"/>
      <c r="E1582" s="7">
        <v>0</v>
      </c>
      <c r="F1582" s="7">
        <v>0</v>
      </c>
      <c r="G1582" s="8">
        <f t="shared" ref="G1582:G1686" si="70">B1582/1000*C1582</f>
        <v>936.33129000000008</v>
      </c>
      <c r="H1582" s="8">
        <f t="shared" ref="H1582:H1686" si="71">ABS(C1582-ROUND(C1582,0))</f>
        <v>0.2900000000372529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2805549.2399999998</v>
      </c>
      <c r="D1583" s="2">
        <v>0</v>
      </c>
      <c r="E1583" s="2">
        <v>0</v>
      </c>
      <c r="F1583" s="2">
        <v>0</v>
      </c>
      <c r="G1583" s="3">
        <f t="shared" si="70"/>
        <v>5611.0984799999997</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2776730.48</v>
      </c>
      <c r="D1585" s="2">
        <v>0</v>
      </c>
      <c r="E1585" s="2">
        <v>0</v>
      </c>
      <c r="F1585" s="2">
        <v>0</v>
      </c>
      <c r="G1585" s="3">
        <f t="shared" si="70"/>
        <v>11106.921920000001</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1150587.9099999999</v>
      </c>
      <c r="D1586" s="2">
        <v>0</v>
      </c>
      <c r="E1586" s="2">
        <v>0</v>
      </c>
      <c r="F1586" s="2">
        <v>0</v>
      </c>
      <c r="G1586" s="3">
        <f t="shared" si="70"/>
        <v>5752.9395500000001</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1623651.84</v>
      </c>
      <c r="D1587" s="2">
        <v>0</v>
      </c>
      <c r="E1587" s="2">
        <v>0</v>
      </c>
      <c r="F1587" s="2">
        <v>0</v>
      </c>
      <c r="G1587" s="3">
        <f t="shared" si="70"/>
        <v>9741.9110400000009</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510</v>
      </c>
      <c r="D1588" s="2">
        <v>0</v>
      </c>
      <c r="E1588" s="2">
        <v>0</v>
      </c>
      <c r="F1588" s="2">
        <v>0</v>
      </c>
      <c r="G1588" s="3">
        <f t="shared" si="70"/>
        <v>3.5700000000000003</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1980.73</v>
      </c>
      <c r="D1591" s="2">
        <v>0</v>
      </c>
      <c r="E1591" s="2">
        <v>0</v>
      </c>
      <c r="F1591" s="2">
        <v>0</v>
      </c>
      <c r="G1591" s="3">
        <f t="shared" si="70"/>
        <v>19.807300000000001</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28818.76</v>
      </c>
      <c r="D1594" s="2">
        <v>0</v>
      </c>
      <c r="E1594" s="2">
        <v>0</v>
      </c>
      <c r="F1594" s="2">
        <v>0</v>
      </c>
      <c r="G1594" s="3">
        <f t="shared" si="70"/>
        <v>374.64387999999997</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3604418.2099999995</v>
      </c>
      <c r="D1602" s="2">
        <v>0</v>
      </c>
      <c r="E1602" s="2">
        <v>0</v>
      </c>
      <c r="F1602" s="2">
        <v>0</v>
      </c>
      <c r="G1602" s="3">
        <f t="shared" si="70"/>
        <v>75692.78241</v>
      </c>
      <c r="H1602" s="3">
        <f t="shared" si="71"/>
        <v>0.20999999949708581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3566811.9499999997</v>
      </c>
      <c r="D1604" s="2">
        <v>0</v>
      </c>
      <c r="E1604" s="2">
        <v>0</v>
      </c>
      <c r="F1604" s="2">
        <v>0</v>
      </c>
      <c r="G1604" s="3">
        <f t="shared" si="70"/>
        <v>82036.674849999996</v>
      </c>
      <c r="H1604" s="3">
        <f t="shared" si="71"/>
        <v>5.0000000279396772E-2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1135612.1399999999</v>
      </c>
      <c r="D1605" s="2">
        <v>0</v>
      </c>
      <c r="E1605" s="2">
        <v>0</v>
      </c>
      <c r="F1605" s="2">
        <v>0</v>
      </c>
      <c r="G1605" s="3">
        <f t="shared" si="70"/>
        <v>27254.691359999997</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2428629.91</v>
      </c>
      <c r="D1606" s="2">
        <v>0</v>
      </c>
      <c r="E1606" s="2">
        <v>0</v>
      </c>
      <c r="F1606" s="2">
        <v>0</v>
      </c>
      <c r="G1606" s="3">
        <f t="shared" si="70"/>
        <v>60715.74775000001</v>
      </c>
      <c r="H1606" s="3">
        <f t="shared" si="71"/>
        <v>8.9999999850988388E-2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589.16999999999996</v>
      </c>
      <c r="D1607" s="2">
        <v>0</v>
      </c>
      <c r="E1607" s="2">
        <v>0</v>
      </c>
      <c r="F1607" s="2">
        <v>0</v>
      </c>
      <c r="G1607" s="3">
        <f t="shared" si="70"/>
        <v>15.318419999999998</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1980.73</v>
      </c>
      <c r="D1610" s="2">
        <v>0</v>
      </c>
      <c r="E1610" s="2">
        <v>0</v>
      </c>
      <c r="F1610" s="2">
        <v>0</v>
      </c>
      <c r="G1610" s="3">
        <f t="shared" si="70"/>
        <v>57.441170000000007</v>
      </c>
      <c r="H1610" s="3">
        <f t="shared" si="71"/>
        <v>0.26999999999998181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37606.26</v>
      </c>
      <c r="D1613" s="2">
        <v>0</v>
      </c>
      <c r="E1613" s="2">
        <v>0</v>
      </c>
      <c r="F1613" s="2">
        <v>0</v>
      </c>
      <c r="G1613" s="3">
        <f t="shared" si="70"/>
        <v>1203.4003200000002</v>
      </c>
      <c r="H1613" s="3">
        <f t="shared" si="71"/>
        <v>0.26000000000203727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137462.3200000003</v>
      </c>
      <c r="D1621" s="2">
        <v>0</v>
      </c>
      <c r="E1621" s="2">
        <v>0</v>
      </c>
      <c r="F1621" s="2">
        <v>0</v>
      </c>
      <c r="G1621" s="3">
        <f t="shared" si="70"/>
        <v>5498.4928000000118</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15275</v>
      </c>
      <c r="D1622" s="2">
        <v>0</v>
      </c>
      <c r="E1622" s="2">
        <v>0</v>
      </c>
      <c r="F1622" s="2">
        <v>0</v>
      </c>
      <c r="G1622" s="3">
        <f t="shared" si="70"/>
        <v>626.27499999999998</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15275</v>
      </c>
      <c r="D1628" s="2">
        <v>0</v>
      </c>
      <c r="E1628" s="2">
        <v>0</v>
      </c>
      <c r="F1628" s="2">
        <v>0</v>
      </c>
      <c r="G1628" s="3">
        <f t="shared" si="70"/>
        <v>717.92499999999995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15275</v>
      </c>
      <c r="D1634" s="2">
        <v>0</v>
      </c>
      <c r="E1634" s="2">
        <v>0</v>
      </c>
      <c r="F1634" s="2">
        <v>0</v>
      </c>
      <c r="G1634" s="3">
        <f t="shared" si="70"/>
        <v>809.57499999999993</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15275</v>
      </c>
      <c r="D1636" s="2">
        <v>0</v>
      </c>
      <c r="E1636" s="2">
        <v>0</v>
      </c>
      <c r="F1636" s="2">
        <v>0</v>
      </c>
      <c r="G1636" s="3">
        <f t="shared" si="70"/>
        <v>840.125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122187.32</v>
      </c>
      <c r="D1681" s="2">
        <v>0</v>
      </c>
      <c r="E1681" s="2">
        <v>0</v>
      </c>
      <c r="F1681" s="2">
        <v>0</v>
      </c>
      <c r="G1681" s="3">
        <f t="shared" si="70"/>
        <v>12218.732000000002</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102591.33</v>
      </c>
      <c r="D1682" s="2">
        <v>0</v>
      </c>
      <c r="E1682" s="2">
        <v>0</v>
      </c>
      <c r="F1682" s="2">
        <v>0</v>
      </c>
      <c r="G1682" s="3">
        <f t="shared" si="70"/>
        <v>10361.724330000001</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19595.990000000002</v>
      </c>
      <c r="D1683" s="2">
        <v>0</v>
      </c>
      <c r="E1683" s="2">
        <v>0</v>
      </c>
      <c r="F1683" s="2">
        <v>0</v>
      </c>
      <c r="G1683" s="3">
        <f t="shared" si="70"/>
        <v>1998.79098</v>
      </c>
      <c r="H1683" s="3">
        <f t="shared" si="71"/>
        <v>9.9999999983992893E-3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1" t="s">
        <v>2022</v>
      </c>
      <c r="B3" s="410" t="s">
        <v>2023</v>
      </c>
      <c r="C3" s="399"/>
      <c r="D3" s="5"/>
      <c r="E3" s="5"/>
      <c r="F3" s="5"/>
      <c r="G3" s="5"/>
      <c r="H3" s="5"/>
      <c r="I3" s="5"/>
      <c r="J3" s="5"/>
      <c r="K3" s="5"/>
      <c r="L3" s="5"/>
      <c r="M3" s="5"/>
      <c r="N3" s="5"/>
      <c r="O3" s="5"/>
      <c r="P3" s="5"/>
    </row>
    <row r="4" spans="1:16" ht="37.5" hidden="1" customHeight="1" x14ac:dyDescent="0.2">
      <c r="A4" s="222" t="s">
        <v>2024</v>
      </c>
      <c r="B4" s="398" t="s">
        <v>2025</v>
      </c>
      <c r="C4" s="399"/>
      <c r="D4" s="5"/>
      <c r="E4" s="5"/>
      <c r="F4" s="5"/>
      <c r="G4" s="5"/>
      <c r="H4" s="5"/>
      <c r="I4" s="5"/>
      <c r="J4" s="5"/>
      <c r="K4" s="5"/>
      <c r="L4" s="5"/>
      <c r="M4" s="5"/>
      <c r="N4" s="5"/>
      <c r="O4" s="5"/>
      <c r="P4" s="5"/>
    </row>
    <row r="5" spans="1:16" ht="48" hidden="1" customHeight="1" x14ac:dyDescent="0.2">
      <c r="A5" s="222" t="s">
        <v>2024</v>
      </c>
      <c r="B5" s="398" t="s">
        <v>2026</v>
      </c>
      <c r="C5" s="399"/>
      <c r="D5" s="5"/>
      <c r="E5" s="5"/>
      <c r="F5" s="5"/>
      <c r="G5" s="5"/>
      <c r="H5" s="5"/>
      <c r="I5" s="5"/>
      <c r="J5" s="5"/>
      <c r="K5" s="5"/>
      <c r="L5" s="5"/>
      <c r="M5" s="5"/>
      <c r="N5" s="5"/>
      <c r="O5" s="5"/>
      <c r="P5" s="5"/>
    </row>
    <row r="6" spans="1:16" ht="59.25" hidden="1" customHeight="1" x14ac:dyDescent="0.2">
      <c r="A6" s="222" t="s">
        <v>2024</v>
      </c>
      <c r="B6" s="398" t="s">
        <v>2027</v>
      </c>
      <c r="C6" s="399"/>
      <c r="D6" s="5"/>
      <c r="E6" s="5"/>
      <c r="F6" s="5"/>
      <c r="G6" s="5"/>
      <c r="H6" s="5"/>
      <c r="I6" s="5"/>
      <c r="J6" s="5"/>
      <c r="K6" s="5"/>
      <c r="L6" s="5"/>
      <c r="M6" s="5"/>
      <c r="N6" s="5"/>
      <c r="O6" s="5"/>
      <c r="P6" s="5"/>
    </row>
    <row r="7" spans="1:16" ht="48" hidden="1" customHeight="1" x14ac:dyDescent="0.2">
      <c r="A7" s="222" t="s">
        <v>2028</v>
      </c>
      <c r="B7" s="398" t="s">
        <v>2029</v>
      </c>
      <c r="C7" s="399"/>
      <c r="D7" s="5"/>
      <c r="E7" s="5"/>
      <c r="F7" s="5"/>
      <c r="G7" s="5"/>
      <c r="H7" s="5"/>
      <c r="I7" s="5"/>
      <c r="J7" s="5"/>
      <c r="K7" s="5"/>
      <c r="L7" s="5"/>
      <c r="M7" s="5"/>
      <c r="N7" s="5"/>
      <c r="O7" s="5"/>
      <c r="P7" s="5"/>
    </row>
    <row r="8" spans="1:16" ht="41.25" hidden="1" customHeight="1" x14ac:dyDescent="0.2">
      <c r="A8" s="222" t="s">
        <v>2030</v>
      </c>
      <c r="B8" s="398" t="s">
        <v>2031</v>
      </c>
      <c r="C8" s="399"/>
      <c r="D8" s="5"/>
      <c r="E8" s="5"/>
      <c r="F8" s="5"/>
      <c r="G8" s="5"/>
      <c r="H8" s="5"/>
      <c r="I8" s="5"/>
      <c r="J8" s="5"/>
      <c r="K8" s="5"/>
      <c r="L8" s="5"/>
      <c r="M8" s="5"/>
      <c r="N8" s="5"/>
      <c r="O8" s="5"/>
      <c r="P8" s="5"/>
    </row>
    <row r="9" spans="1:16" ht="59.25" hidden="1" customHeight="1" x14ac:dyDescent="0.2">
      <c r="A9" s="222" t="s">
        <v>2032</v>
      </c>
      <c r="B9" s="398" t="s">
        <v>2033</v>
      </c>
      <c r="C9" s="399"/>
      <c r="D9" s="5"/>
      <c r="E9" s="5"/>
      <c r="F9" s="5"/>
      <c r="G9" s="5"/>
      <c r="H9" s="5"/>
      <c r="I9" s="5"/>
      <c r="J9" s="5"/>
      <c r="K9" s="5"/>
      <c r="L9" s="5"/>
      <c r="M9" s="5"/>
      <c r="N9" s="5"/>
      <c r="O9" s="5"/>
      <c r="P9" s="5"/>
    </row>
    <row r="10" spans="1:16" ht="61.5" hidden="1" customHeight="1" x14ac:dyDescent="0.2">
      <c r="A10" s="222" t="s">
        <v>2032</v>
      </c>
      <c r="B10" s="398" t="s">
        <v>2034</v>
      </c>
      <c r="C10" s="399"/>
      <c r="D10" s="5"/>
      <c r="E10" s="5"/>
      <c r="F10" s="5"/>
      <c r="G10" s="5"/>
      <c r="H10" s="5"/>
      <c r="I10" s="5"/>
      <c r="J10" s="5"/>
      <c r="K10" s="5"/>
      <c r="L10" s="5"/>
      <c r="M10" s="5"/>
      <c r="N10" s="5"/>
      <c r="O10" s="5"/>
      <c r="P10" s="5"/>
    </row>
    <row r="11" spans="1:16" ht="43.5" hidden="1" customHeight="1" x14ac:dyDescent="0.2">
      <c r="A11" s="222" t="s">
        <v>2032</v>
      </c>
      <c r="B11" s="398" t="s">
        <v>2035</v>
      </c>
      <c r="C11" s="399"/>
      <c r="D11" s="5"/>
      <c r="E11" s="5"/>
      <c r="F11" s="5"/>
      <c r="G11" s="5"/>
      <c r="H11" s="5"/>
      <c r="I11" s="5"/>
      <c r="J11" s="5"/>
      <c r="K11" s="5"/>
      <c r="L11" s="5"/>
      <c r="M11" s="5"/>
      <c r="N11" s="5"/>
      <c r="O11" s="5"/>
      <c r="P11" s="5"/>
    </row>
    <row r="12" spans="1:16" ht="27.75" hidden="1" customHeight="1" x14ac:dyDescent="0.2">
      <c r="A12" s="222" t="s">
        <v>2036</v>
      </c>
      <c r="B12" s="398" t="s">
        <v>2037</v>
      </c>
      <c r="C12" s="399"/>
      <c r="D12" s="5"/>
      <c r="E12" s="5"/>
      <c r="F12" s="5"/>
      <c r="G12" s="5"/>
      <c r="H12" s="5"/>
      <c r="I12" s="5"/>
      <c r="J12" s="5"/>
      <c r="K12" s="5"/>
      <c r="L12" s="5"/>
      <c r="M12" s="5"/>
      <c r="N12" s="5"/>
      <c r="O12" s="5"/>
      <c r="P12" s="5"/>
    </row>
    <row r="13" spans="1:16" ht="27.75" hidden="1" customHeight="1" x14ac:dyDescent="0.2">
      <c r="A13" s="222" t="s">
        <v>2038</v>
      </c>
      <c r="B13" s="398" t="s">
        <v>2039</v>
      </c>
      <c r="C13" s="399"/>
      <c r="D13" s="5"/>
      <c r="E13" s="5"/>
      <c r="F13" s="5"/>
      <c r="G13" s="5"/>
      <c r="H13" s="5"/>
      <c r="I13" s="5"/>
      <c r="J13" s="5"/>
      <c r="K13" s="5"/>
      <c r="L13" s="5"/>
      <c r="M13" s="5"/>
      <c r="N13" s="5"/>
      <c r="O13" s="5"/>
      <c r="P13" s="5"/>
    </row>
    <row r="14" spans="1:16" ht="45.75" hidden="1" customHeight="1" x14ac:dyDescent="0.2">
      <c r="A14" s="222" t="s">
        <v>2040</v>
      </c>
      <c r="B14" s="398" t="s">
        <v>2041</v>
      </c>
      <c r="C14" s="399"/>
      <c r="D14" s="5"/>
      <c r="E14" s="5"/>
      <c r="F14" s="5"/>
      <c r="G14" s="5"/>
      <c r="H14" s="5"/>
      <c r="I14" s="5"/>
      <c r="J14" s="5"/>
      <c r="K14" s="5"/>
      <c r="L14" s="5"/>
      <c r="M14" s="5"/>
      <c r="N14" s="5"/>
      <c r="O14" s="5"/>
      <c r="P14" s="5"/>
    </row>
    <row r="15" spans="1:16" ht="45.75" hidden="1" customHeight="1" x14ac:dyDescent="0.2">
      <c r="A15" s="222" t="s">
        <v>2042</v>
      </c>
      <c r="B15" s="398" t="s">
        <v>2043</v>
      </c>
      <c r="C15" s="399"/>
      <c r="D15" s="5"/>
      <c r="E15" s="5"/>
      <c r="F15" s="5"/>
      <c r="G15" s="5"/>
      <c r="H15" s="5"/>
      <c r="I15" s="5"/>
      <c r="J15" s="5"/>
      <c r="K15" s="5"/>
      <c r="L15" s="5"/>
      <c r="M15" s="5"/>
      <c r="N15" s="5"/>
      <c r="O15" s="5"/>
      <c r="P15" s="5"/>
    </row>
    <row r="16" spans="1:16" ht="51" hidden="1" customHeight="1" x14ac:dyDescent="0.2">
      <c r="A16" s="222" t="s">
        <v>2044</v>
      </c>
      <c r="B16" s="398" t="s">
        <v>2045</v>
      </c>
      <c r="C16" s="399"/>
      <c r="D16" s="5"/>
      <c r="E16" s="5"/>
      <c r="F16" s="5"/>
      <c r="G16" s="5"/>
      <c r="H16" s="5"/>
      <c r="I16" s="5"/>
      <c r="J16" s="5"/>
      <c r="K16" s="5"/>
      <c r="L16" s="5"/>
      <c r="M16" s="5"/>
      <c r="N16" s="5"/>
      <c r="O16" s="5"/>
      <c r="P16" s="5"/>
    </row>
    <row r="17" spans="1:16" ht="27.75" hidden="1" customHeight="1" x14ac:dyDescent="0.2">
      <c r="A17" s="222" t="s">
        <v>2046</v>
      </c>
      <c r="B17" s="398" t="s">
        <v>2047</v>
      </c>
      <c r="C17" s="399"/>
      <c r="D17" s="5"/>
      <c r="E17" s="5"/>
      <c r="F17" s="5"/>
      <c r="G17" s="5"/>
      <c r="H17" s="5"/>
      <c r="I17" s="5"/>
      <c r="J17" s="5"/>
      <c r="K17" s="5"/>
      <c r="L17" s="5"/>
      <c r="M17" s="5"/>
      <c r="N17" s="5"/>
      <c r="O17" s="5"/>
      <c r="P17" s="5"/>
    </row>
    <row r="18" spans="1:16" ht="27.75" hidden="1" customHeight="1" x14ac:dyDescent="0.2">
      <c r="A18" s="222" t="s">
        <v>2048</v>
      </c>
      <c r="B18" s="398" t="s">
        <v>2049</v>
      </c>
      <c r="C18" s="399"/>
      <c r="D18" s="5"/>
      <c r="E18" s="5"/>
      <c r="F18" s="5"/>
      <c r="G18" s="5"/>
      <c r="H18" s="5"/>
      <c r="I18" s="5"/>
      <c r="J18" s="5"/>
      <c r="K18" s="5"/>
      <c r="L18" s="5"/>
      <c r="M18" s="5"/>
      <c r="N18" s="5"/>
      <c r="O18" s="5"/>
      <c r="P18" s="5"/>
    </row>
    <row r="19" spans="1:16" ht="45" hidden="1" customHeight="1" x14ac:dyDescent="0.2">
      <c r="A19" s="222" t="s">
        <v>2048</v>
      </c>
      <c r="B19" s="398" t="s">
        <v>2050</v>
      </c>
      <c r="C19" s="399"/>
      <c r="D19" s="5"/>
      <c r="E19" s="5"/>
      <c r="F19" s="5"/>
      <c r="G19" s="5"/>
      <c r="H19" s="5"/>
      <c r="I19" s="5"/>
      <c r="J19" s="5"/>
      <c r="K19" s="5"/>
      <c r="L19" s="5"/>
      <c r="M19" s="5"/>
      <c r="N19" s="5"/>
      <c r="O19" s="5"/>
      <c r="P19" s="5"/>
    </row>
    <row r="20" spans="1:16" ht="45" hidden="1" customHeight="1" x14ac:dyDescent="0.2">
      <c r="A20" s="222" t="s">
        <v>2051</v>
      </c>
      <c r="B20" s="398" t="s">
        <v>2052</v>
      </c>
      <c r="C20" s="399"/>
      <c r="D20" s="5"/>
      <c r="E20" s="5"/>
      <c r="F20" s="5"/>
      <c r="G20" s="5"/>
      <c r="H20" s="5"/>
      <c r="I20" s="5"/>
      <c r="J20" s="5"/>
      <c r="K20" s="5"/>
      <c r="L20" s="5"/>
      <c r="M20" s="5"/>
      <c r="N20" s="5"/>
      <c r="O20" s="5"/>
      <c r="P20" s="5"/>
    </row>
    <row r="21" spans="1:16" ht="30" hidden="1" customHeight="1" x14ac:dyDescent="0.2">
      <c r="A21" s="222" t="s">
        <v>2053</v>
      </c>
      <c r="B21" s="398" t="s">
        <v>2054</v>
      </c>
      <c r="C21" s="399"/>
      <c r="D21" s="5"/>
      <c r="E21" s="5"/>
      <c r="F21" s="5"/>
      <c r="G21" s="5"/>
      <c r="H21" s="5"/>
      <c r="I21" s="5"/>
      <c r="J21" s="5"/>
      <c r="K21" s="5"/>
      <c r="L21" s="5"/>
      <c r="M21" s="5"/>
      <c r="N21" s="5"/>
      <c r="O21" s="5"/>
      <c r="P21" s="5"/>
    </row>
    <row r="22" spans="1:16" ht="30" hidden="1" customHeight="1" x14ac:dyDescent="0.2">
      <c r="A22" s="222" t="s">
        <v>2055</v>
      </c>
      <c r="B22" s="398" t="s">
        <v>2056</v>
      </c>
      <c r="C22" s="399"/>
      <c r="D22" s="5"/>
      <c r="E22" s="5"/>
      <c r="F22" s="5"/>
      <c r="G22" s="5"/>
      <c r="H22" s="5"/>
      <c r="I22" s="5"/>
      <c r="J22" s="5"/>
      <c r="K22" s="5"/>
      <c r="L22" s="5"/>
      <c r="M22" s="5"/>
      <c r="N22" s="5"/>
      <c r="O22" s="5"/>
      <c r="P22" s="5"/>
    </row>
    <row r="23" spans="1:16" ht="30" hidden="1" customHeight="1" x14ac:dyDescent="0.2">
      <c r="A23" s="222" t="s">
        <v>2057</v>
      </c>
      <c r="B23" s="398" t="s">
        <v>2058</v>
      </c>
      <c r="C23" s="399"/>
      <c r="D23" s="5"/>
      <c r="E23" s="5"/>
      <c r="F23" s="5"/>
      <c r="G23" s="5"/>
      <c r="H23" s="5"/>
      <c r="I23" s="5"/>
      <c r="J23" s="5"/>
      <c r="K23" s="5"/>
      <c r="L23" s="5"/>
      <c r="M23" s="5"/>
      <c r="N23" s="5"/>
      <c r="O23" s="5"/>
      <c r="P23" s="5"/>
    </row>
    <row r="24" spans="1:16" ht="30" hidden="1" customHeight="1" x14ac:dyDescent="0.2">
      <c r="A24" s="222" t="s">
        <v>2059</v>
      </c>
      <c r="B24" s="398" t="s">
        <v>2060</v>
      </c>
      <c r="C24" s="399"/>
      <c r="D24" s="5"/>
      <c r="E24" s="5"/>
      <c r="F24" s="5"/>
      <c r="G24" s="5"/>
      <c r="H24" s="5"/>
      <c r="I24" s="5"/>
      <c r="J24" s="5"/>
      <c r="K24" s="5"/>
      <c r="L24" s="5"/>
      <c r="M24" s="5"/>
      <c r="N24" s="5"/>
      <c r="O24" s="5"/>
      <c r="P24" s="5"/>
    </row>
    <row r="25" spans="1:16" ht="30" hidden="1" customHeight="1" x14ac:dyDescent="0.2">
      <c r="A25" s="222" t="s">
        <v>2061</v>
      </c>
      <c r="B25" s="398" t="s">
        <v>2062</v>
      </c>
      <c r="C25" s="399"/>
      <c r="D25" s="5"/>
      <c r="E25" s="5"/>
      <c r="F25" s="5"/>
      <c r="G25" s="5"/>
      <c r="H25" s="5"/>
      <c r="I25" s="5"/>
      <c r="J25" s="5"/>
      <c r="K25" s="5"/>
      <c r="L25" s="5"/>
      <c r="M25" s="5"/>
      <c r="N25" s="5"/>
      <c r="O25" s="5"/>
      <c r="P25" s="5"/>
    </row>
    <row r="26" spans="1:16" ht="30" hidden="1" customHeight="1" x14ac:dyDescent="0.2">
      <c r="A26" s="222" t="s">
        <v>2063</v>
      </c>
      <c r="B26" s="398" t="s">
        <v>2064</v>
      </c>
      <c r="C26" s="399"/>
      <c r="D26" s="5"/>
      <c r="E26" s="5"/>
      <c r="F26" s="5"/>
      <c r="G26" s="5"/>
      <c r="H26" s="5"/>
      <c r="I26" s="5"/>
      <c r="J26" s="5"/>
      <c r="K26" s="5"/>
      <c r="L26" s="5"/>
      <c r="M26" s="5"/>
      <c r="N26" s="5"/>
      <c r="O26" s="5"/>
      <c r="P26" s="5"/>
    </row>
    <row r="27" spans="1:16" ht="70.5" hidden="1" customHeight="1" x14ac:dyDescent="0.2">
      <c r="A27" s="222" t="s">
        <v>2065</v>
      </c>
      <c r="B27" s="398" t="s">
        <v>2066</v>
      </c>
      <c r="C27" s="399"/>
      <c r="D27" s="5"/>
      <c r="E27" s="5"/>
      <c r="F27" s="5"/>
      <c r="G27" s="5"/>
      <c r="H27" s="5"/>
      <c r="I27" s="5"/>
      <c r="J27" s="5"/>
      <c r="K27" s="5"/>
      <c r="L27" s="5"/>
      <c r="M27" s="5"/>
      <c r="N27" s="5"/>
      <c r="O27" s="5"/>
      <c r="P27" s="5"/>
    </row>
    <row r="28" spans="1:16" ht="48" hidden="1" customHeight="1" x14ac:dyDescent="0.2">
      <c r="A28" s="222" t="s">
        <v>2067</v>
      </c>
      <c r="B28" s="398" t="s">
        <v>2068</v>
      </c>
      <c r="C28" s="399"/>
      <c r="D28" s="5"/>
      <c r="E28" s="5"/>
      <c r="F28" s="5"/>
      <c r="G28" s="5"/>
      <c r="H28" s="5"/>
      <c r="I28" s="5"/>
      <c r="J28" s="5"/>
      <c r="K28" s="5"/>
      <c r="L28" s="5"/>
      <c r="M28" s="5"/>
      <c r="N28" s="5"/>
      <c r="O28" s="5"/>
      <c r="P28" s="5"/>
    </row>
    <row r="29" spans="1:16" ht="100.5" hidden="1" customHeight="1" x14ac:dyDescent="0.2">
      <c r="A29" s="222" t="s">
        <v>2069</v>
      </c>
      <c r="B29" s="398" t="s">
        <v>2070</v>
      </c>
      <c r="C29" s="399"/>
      <c r="D29" s="5"/>
      <c r="E29" s="5"/>
      <c r="F29" s="5"/>
      <c r="G29" s="5"/>
      <c r="H29" s="5"/>
      <c r="I29" s="5"/>
      <c r="J29" s="5"/>
      <c r="K29" s="5"/>
      <c r="L29" s="5"/>
      <c r="M29" s="5"/>
      <c r="N29" s="5"/>
      <c r="O29" s="5"/>
      <c r="P29" s="5"/>
    </row>
    <row r="30" spans="1:16" ht="45" hidden="1" customHeight="1" x14ac:dyDescent="0.2">
      <c r="A30" s="222" t="s">
        <v>2071</v>
      </c>
      <c r="B30" s="398" t="s">
        <v>2072</v>
      </c>
      <c r="C30" s="399"/>
      <c r="D30" s="5"/>
      <c r="E30" s="5"/>
      <c r="F30" s="5"/>
      <c r="G30" s="5"/>
      <c r="H30" s="5"/>
      <c r="I30" s="5"/>
      <c r="J30" s="5"/>
      <c r="K30" s="5"/>
      <c r="L30" s="5"/>
      <c r="M30" s="5"/>
      <c r="N30" s="5"/>
      <c r="O30" s="5"/>
      <c r="P30" s="5"/>
    </row>
    <row r="31" spans="1:16" ht="45" hidden="1" customHeight="1" x14ac:dyDescent="0.2">
      <c r="A31" s="222" t="s">
        <v>2073</v>
      </c>
      <c r="B31" s="398" t="s">
        <v>2074</v>
      </c>
      <c r="C31" s="399"/>
      <c r="D31" s="5"/>
      <c r="E31" s="5"/>
      <c r="F31" s="5"/>
      <c r="G31" s="5"/>
      <c r="H31" s="5"/>
      <c r="I31" s="5"/>
      <c r="J31" s="5"/>
      <c r="K31" s="5"/>
      <c r="L31" s="5"/>
      <c r="M31" s="5"/>
      <c r="N31" s="5"/>
      <c r="O31" s="5"/>
      <c r="P31" s="5"/>
    </row>
    <row r="32" spans="1:16" ht="45" hidden="1" customHeight="1" x14ac:dyDescent="0.2">
      <c r="A32" s="222" t="s">
        <v>2075</v>
      </c>
      <c r="B32" s="398" t="s">
        <v>2076</v>
      </c>
      <c r="C32" s="399"/>
      <c r="D32" s="5"/>
      <c r="E32" s="5"/>
      <c r="F32" s="5"/>
      <c r="G32" s="5"/>
      <c r="H32" s="5"/>
      <c r="I32" s="5"/>
      <c r="J32" s="5"/>
      <c r="K32" s="5"/>
      <c r="L32" s="5"/>
      <c r="M32" s="5"/>
      <c r="N32" s="5"/>
      <c r="O32" s="5"/>
      <c r="P32" s="5"/>
    </row>
    <row r="33" spans="1:16" ht="72" hidden="1" customHeight="1" x14ac:dyDescent="0.2">
      <c r="A33" s="222" t="s">
        <v>2077</v>
      </c>
      <c r="B33" s="398" t="s">
        <v>2078</v>
      </c>
      <c r="C33" s="399"/>
      <c r="D33" s="5"/>
      <c r="E33" s="5"/>
      <c r="F33" s="5"/>
      <c r="G33" s="5"/>
      <c r="H33" s="5"/>
      <c r="I33" s="5"/>
      <c r="J33" s="5"/>
      <c r="K33" s="5"/>
      <c r="L33" s="5"/>
      <c r="M33" s="5"/>
      <c r="N33" s="5"/>
      <c r="O33" s="5"/>
      <c r="P33" s="5"/>
    </row>
    <row r="34" spans="1:16" ht="79.5" hidden="1" customHeight="1" x14ac:dyDescent="0.2">
      <c r="A34" s="222" t="s">
        <v>2079</v>
      </c>
      <c r="B34" s="398" t="s">
        <v>2080</v>
      </c>
      <c r="C34" s="399"/>
      <c r="D34" s="5"/>
      <c r="E34" s="5"/>
      <c r="F34" s="5"/>
      <c r="G34" s="5"/>
      <c r="H34" s="5"/>
      <c r="I34" s="5"/>
      <c r="J34" s="5"/>
      <c r="K34" s="5"/>
      <c r="L34" s="5"/>
      <c r="M34" s="5"/>
      <c r="N34" s="5"/>
      <c r="O34" s="5"/>
      <c r="P34" s="5"/>
    </row>
    <row r="35" spans="1:16" ht="70.5" hidden="1" customHeight="1" x14ac:dyDescent="0.2">
      <c r="A35" s="222" t="s">
        <v>2081</v>
      </c>
      <c r="B35" s="398" t="s">
        <v>2082</v>
      </c>
      <c r="C35" s="399"/>
      <c r="D35" s="5"/>
      <c r="E35" s="5"/>
      <c r="F35" s="5"/>
      <c r="G35" s="5"/>
      <c r="H35" s="5"/>
      <c r="I35" s="5"/>
      <c r="J35" s="5"/>
      <c r="K35" s="5"/>
      <c r="L35" s="5"/>
      <c r="M35" s="5"/>
      <c r="N35" s="5"/>
      <c r="O35" s="5"/>
      <c r="P35" s="5"/>
    </row>
    <row r="36" spans="1:16" ht="45.75" hidden="1" customHeight="1" x14ac:dyDescent="0.2">
      <c r="A36" s="222" t="s">
        <v>2083</v>
      </c>
      <c r="B36" s="398" t="s">
        <v>2084</v>
      </c>
      <c r="C36" s="399"/>
      <c r="D36" s="5"/>
      <c r="E36" s="5"/>
      <c r="F36" s="5"/>
      <c r="G36" s="5"/>
      <c r="H36" s="5"/>
      <c r="I36" s="5"/>
      <c r="J36" s="5"/>
      <c r="K36" s="5"/>
      <c r="L36" s="5"/>
      <c r="M36" s="5"/>
      <c r="N36" s="5"/>
      <c r="O36" s="5"/>
      <c r="P36" s="5"/>
    </row>
    <row r="37" spans="1:16" ht="54.75" hidden="1" customHeight="1" x14ac:dyDescent="0.2">
      <c r="A37" s="222" t="s">
        <v>2085</v>
      </c>
      <c r="B37" s="398" t="s">
        <v>2086</v>
      </c>
      <c r="C37" s="399"/>
      <c r="D37" s="5"/>
      <c r="E37" s="5"/>
      <c r="F37" s="5"/>
      <c r="G37" s="5"/>
      <c r="H37" s="5"/>
      <c r="I37" s="5"/>
      <c r="J37" s="5"/>
      <c r="K37" s="5"/>
      <c r="L37" s="5"/>
      <c r="M37" s="5"/>
      <c r="N37" s="5"/>
      <c r="O37" s="5"/>
      <c r="P37" s="5"/>
    </row>
    <row r="38" spans="1:16" ht="37.5" hidden="1" customHeight="1" x14ac:dyDescent="0.2">
      <c r="A38" s="222" t="s">
        <v>2087</v>
      </c>
      <c r="B38" s="398" t="s">
        <v>2088</v>
      </c>
      <c r="C38" s="399"/>
      <c r="D38" s="5"/>
      <c r="E38" s="5"/>
      <c r="F38" s="5"/>
      <c r="G38" s="5"/>
      <c r="H38" s="5"/>
      <c r="I38" s="5"/>
      <c r="J38" s="5"/>
      <c r="K38" s="5"/>
      <c r="L38" s="5"/>
      <c r="M38" s="5"/>
      <c r="N38" s="5"/>
      <c r="O38" s="5"/>
      <c r="P38" s="5"/>
    </row>
    <row r="39" spans="1:16" ht="61.5" hidden="1" customHeight="1" x14ac:dyDescent="0.2">
      <c r="A39" s="222" t="s">
        <v>2089</v>
      </c>
      <c r="B39" s="398" t="s">
        <v>2090</v>
      </c>
      <c r="C39" s="399"/>
      <c r="D39" s="5"/>
      <c r="E39" s="5"/>
      <c r="F39" s="5"/>
      <c r="G39" s="5"/>
      <c r="H39" s="5"/>
      <c r="I39" s="5"/>
      <c r="J39" s="5"/>
      <c r="K39" s="5"/>
      <c r="L39" s="5"/>
      <c r="M39" s="5"/>
      <c r="N39" s="5"/>
      <c r="O39" s="5"/>
      <c r="P39" s="5"/>
    </row>
    <row r="40" spans="1:16" ht="53.25" hidden="1" customHeight="1" x14ac:dyDescent="0.2">
      <c r="A40" s="222" t="s">
        <v>2091</v>
      </c>
      <c r="B40" s="398" t="s">
        <v>2092</v>
      </c>
      <c r="C40" s="399"/>
      <c r="D40" s="5"/>
      <c r="E40" s="5"/>
      <c r="F40" s="5"/>
      <c r="G40" s="5"/>
      <c r="H40" s="5"/>
      <c r="I40" s="5"/>
      <c r="J40" s="5"/>
      <c r="K40" s="5"/>
      <c r="L40" s="5"/>
      <c r="M40" s="5"/>
      <c r="N40" s="5"/>
      <c r="O40" s="5"/>
      <c r="P40" s="5"/>
    </row>
    <row r="41" spans="1:16" ht="73.5" hidden="1" customHeight="1" x14ac:dyDescent="0.2">
      <c r="A41" s="222" t="s">
        <v>2093</v>
      </c>
      <c r="B41" s="398" t="s">
        <v>2094</v>
      </c>
      <c r="C41" s="399"/>
      <c r="D41" s="5"/>
      <c r="E41" s="5"/>
      <c r="F41" s="5"/>
      <c r="G41" s="5"/>
      <c r="H41" s="5"/>
      <c r="I41" s="5"/>
      <c r="J41" s="5"/>
      <c r="K41" s="5"/>
      <c r="L41" s="5"/>
      <c r="M41" s="5"/>
      <c r="N41" s="5"/>
      <c r="O41" s="5"/>
      <c r="P41" s="5"/>
    </row>
    <row r="42" spans="1:16" ht="57.75" hidden="1" customHeight="1" x14ac:dyDescent="0.2">
      <c r="A42" s="222" t="s">
        <v>2095</v>
      </c>
      <c r="B42" s="398" t="s">
        <v>2096</v>
      </c>
      <c r="C42" s="399"/>
      <c r="D42" s="5"/>
      <c r="E42" s="5"/>
      <c r="F42" s="5"/>
      <c r="G42" s="5"/>
      <c r="H42" s="5"/>
      <c r="I42" s="5"/>
      <c r="J42" s="5"/>
      <c r="K42" s="5"/>
      <c r="L42" s="5"/>
      <c r="M42" s="5"/>
      <c r="N42" s="5"/>
      <c r="O42" s="5"/>
      <c r="P42" s="5"/>
    </row>
    <row r="43" spans="1:16" ht="84" hidden="1" customHeight="1" x14ac:dyDescent="0.2">
      <c r="A43" s="222" t="s">
        <v>2097</v>
      </c>
      <c r="B43" s="398" t="s">
        <v>2098</v>
      </c>
      <c r="C43" s="399"/>
      <c r="D43" s="5"/>
      <c r="E43" s="5"/>
      <c r="F43" s="5"/>
      <c r="G43" s="5"/>
      <c r="H43" s="5"/>
      <c r="I43" s="5"/>
      <c r="J43" s="5"/>
      <c r="K43" s="5"/>
      <c r="L43" s="5"/>
      <c r="M43" s="5"/>
      <c r="N43" s="5"/>
      <c r="O43" s="5"/>
      <c r="P43" s="5"/>
    </row>
    <row r="44" spans="1:16" ht="48" hidden="1" customHeight="1" x14ac:dyDescent="0.2">
      <c r="A44" s="222" t="s">
        <v>2099</v>
      </c>
      <c r="B44" s="398" t="s">
        <v>2100</v>
      </c>
      <c r="C44" s="399"/>
      <c r="D44" s="5"/>
      <c r="E44" s="5"/>
      <c r="F44" s="5"/>
      <c r="G44" s="5"/>
      <c r="H44" s="5"/>
      <c r="I44" s="5"/>
      <c r="J44" s="5"/>
      <c r="K44" s="5"/>
      <c r="L44" s="5"/>
      <c r="M44" s="5"/>
      <c r="N44" s="5"/>
      <c r="O44" s="5"/>
      <c r="P44" s="5"/>
    </row>
    <row r="45" spans="1:16" ht="57" hidden="1" customHeight="1" x14ac:dyDescent="0.2">
      <c r="A45" s="222" t="s">
        <v>2101</v>
      </c>
      <c r="B45" s="398" t="s">
        <v>2102</v>
      </c>
      <c r="C45" s="399"/>
      <c r="D45" s="5"/>
      <c r="E45" s="5"/>
      <c r="F45" s="5"/>
      <c r="G45" s="5"/>
      <c r="H45" s="5"/>
      <c r="I45" s="5"/>
      <c r="J45" s="5"/>
      <c r="K45" s="5"/>
      <c r="L45" s="5"/>
      <c r="M45" s="5"/>
      <c r="N45" s="5"/>
      <c r="O45" s="5"/>
      <c r="P45" s="5"/>
    </row>
    <row r="46" spans="1:16" ht="73.5" hidden="1" customHeight="1" x14ac:dyDescent="0.2">
      <c r="A46" s="222"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1" t="s">
        <v>2107</v>
      </c>
      <c r="B48" s="402" t="s">
        <v>2108</v>
      </c>
      <c r="C48" s="401"/>
      <c r="D48" s="5"/>
      <c r="E48" s="5"/>
      <c r="F48" s="5"/>
      <c r="G48" s="5"/>
      <c r="H48" s="5"/>
      <c r="I48" s="5"/>
      <c r="J48" s="5"/>
      <c r="K48" s="5"/>
      <c r="L48" s="5"/>
      <c r="M48" s="5"/>
      <c r="N48" s="5"/>
      <c r="O48" s="5"/>
      <c r="P48" s="5"/>
    </row>
    <row r="49" spans="1:16" ht="34.5" customHeight="1" x14ac:dyDescent="0.2">
      <c r="A49" s="201" t="s">
        <v>2109</v>
      </c>
      <c r="B49" s="400" t="s">
        <v>2110</v>
      </c>
      <c r="C49" s="401"/>
      <c r="D49" s="5"/>
      <c r="E49" s="5"/>
      <c r="F49" s="5"/>
      <c r="G49" s="5"/>
      <c r="H49" s="5"/>
      <c r="I49" s="5"/>
      <c r="J49" s="5"/>
      <c r="K49" s="5"/>
      <c r="L49" s="5"/>
      <c r="M49" s="5"/>
      <c r="N49" s="5"/>
      <c r="O49" s="5"/>
      <c r="P49" s="5"/>
    </row>
    <row r="50" spans="1:16" ht="34.5" customHeight="1" x14ac:dyDescent="0.2">
      <c r="A50" s="201" t="s">
        <v>2111</v>
      </c>
      <c r="B50" s="400" t="s">
        <v>2112</v>
      </c>
      <c r="C50" s="401"/>
      <c r="D50" s="5"/>
      <c r="E50" s="5"/>
      <c r="F50" s="5"/>
      <c r="G50" s="5"/>
      <c r="H50" s="5"/>
      <c r="I50" s="5"/>
      <c r="J50" s="5"/>
      <c r="K50" s="5"/>
      <c r="L50" s="5"/>
      <c r="M50" s="5"/>
      <c r="N50" s="5"/>
      <c r="O50" s="5"/>
      <c r="P50" s="5"/>
    </row>
    <row r="51" spans="1:16" ht="31.5" customHeight="1" x14ac:dyDescent="0.2">
      <c r="A51" s="223" t="s">
        <v>2113</v>
      </c>
      <c r="B51" s="398" t="s">
        <v>2114</v>
      </c>
      <c r="C51" s="399"/>
      <c r="D51" s="5"/>
      <c r="E51" s="5"/>
      <c r="F51" s="5"/>
      <c r="G51" s="5"/>
      <c r="H51" s="5"/>
      <c r="I51" s="5"/>
      <c r="J51" s="5"/>
      <c r="K51" s="5"/>
      <c r="L51" s="5"/>
      <c r="M51" s="5"/>
      <c r="N51" s="5"/>
      <c r="O51" s="5"/>
      <c r="P51" s="5"/>
    </row>
    <row r="52" spans="1:16" ht="31.5" customHeight="1" x14ac:dyDescent="0.2">
      <c r="A52" s="223" t="s">
        <v>2115</v>
      </c>
      <c r="B52" s="398" t="s">
        <v>2116</v>
      </c>
      <c r="C52" s="399"/>
      <c r="D52" s="5"/>
      <c r="E52" s="5"/>
      <c r="F52" s="5"/>
      <c r="G52" s="5"/>
      <c r="H52" s="5"/>
      <c r="I52" s="5"/>
      <c r="J52" s="5"/>
      <c r="K52" s="5"/>
      <c r="L52" s="5"/>
      <c r="M52" s="5"/>
      <c r="N52" s="5"/>
      <c r="O52" s="5"/>
      <c r="P52" s="5"/>
    </row>
    <row r="53" spans="1:16" ht="31.5" customHeight="1" x14ac:dyDescent="0.2">
      <c r="A53" s="223" t="s">
        <v>2117</v>
      </c>
      <c r="B53" s="405" t="s">
        <v>2118</v>
      </c>
      <c r="C53" s="406"/>
      <c r="D53" s="5"/>
      <c r="E53" s="5"/>
      <c r="F53" s="5"/>
      <c r="G53" s="5"/>
      <c r="H53" s="5"/>
      <c r="I53" s="5"/>
      <c r="J53" s="5"/>
      <c r="K53" s="5"/>
      <c r="L53" s="5"/>
      <c r="M53" s="5"/>
      <c r="N53" s="5"/>
      <c r="O53" s="5"/>
      <c r="P53" s="5"/>
    </row>
    <row r="54" spans="1:16" ht="31.5" customHeight="1" x14ac:dyDescent="0.2">
      <c r="A54" s="223" t="s">
        <v>2119</v>
      </c>
      <c r="B54" s="405" t="s">
        <v>2120</v>
      </c>
      <c r="C54" s="406"/>
      <c r="D54" s="5"/>
      <c r="E54" s="5"/>
      <c r="F54" s="5"/>
      <c r="G54" s="5"/>
      <c r="H54" s="5"/>
      <c r="I54" s="5"/>
      <c r="J54" s="5"/>
      <c r="K54" s="5"/>
      <c r="L54" s="5"/>
      <c r="M54" s="5"/>
      <c r="N54" s="5"/>
      <c r="O54" s="5"/>
      <c r="P54" s="5"/>
    </row>
    <row r="55" spans="1:16" ht="54.6" customHeight="1" x14ac:dyDescent="0.2">
      <c r="A55" s="223" t="s">
        <v>2121</v>
      </c>
      <c r="B55" s="405" t="s">
        <v>2122</v>
      </c>
      <c r="C55" s="406"/>
      <c r="D55" s="5"/>
      <c r="E55" s="5"/>
      <c r="F55" s="5"/>
      <c r="G55" s="5"/>
      <c r="H55" s="5"/>
      <c r="I55" s="5"/>
      <c r="J55" s="5"/>
      <c r="K55" s="5"/>
      <c r="L55" s="5"/>
      <c r="M55" s="5"/>
      <c r="N55" s="5"/>
      <c r="O55" s="5"/>
      <c r="P55" s="5"/>
    </row>
    <row r="56" spans="1:16" ht="54.6" customHeight="1" x14ac:dyDescent="0.2">
      <c r="A56" s="223" t="s">
        <v>2123</v>
      </c>
      <c r="B56" s="405" t="s">
        <v>2124</v>
      </c>
      <c r="C56" s="406"/>
      <c r="D56" s="5"/>
      <c r="E56" s="5"/>
      <c r="F56" s="5"/>
      <c r="G56" s="5"/>
      <c r="H56" s="5"/>
      <c r="I56" s="5"/>
      <c r="J56" s="5"/>
      <c r="K56" s="5"/>
      <c r="L56" s="5"/>
      <c r="M56" s="5"/>
      <c r="N56" s="5"/>
      <c r="O56" s="5"/>
      <c r="P56" s="5"/>
    </row>
    <row r="57" spans="1:16" ht="54" customHeight="1" x14ac:dyDescent="0.2">
      <c r="A57" s="223" t="s">
        <v>2125</v>
      </c>
      <c r="B57" s="405" t="s">
        <v>2126</v>
      </c>
      <c r="C57" s="406"/>
      <c r="D57" s="5"/>
      <c r="E57" s="5"/>
      <c r="F57" s="5"/>
      <c r="G57" s="5"/>
      <c r="H57" s="5"/>
      <c r="I57" s="5"/>
      <c r="J57" s="5"/>
      <c r="K57" s="5"/>
      <c r="L57" s="5"/>
      <c r="M57" s="5"/>
      <c r="N57" s="5"/>
      <c r="O57" s="5"/>
      <c r="P57" s="5"/>
    </row>
    <row r="58" spans="1:16" ht="31.15" customHeight="1" x14ac:dyDescent="0.2">
      <c r="A58" s="269" t="s">
        <v>2127</v>
      </c>
      <c r="B58" s="396" t="s">
        <v>2128</v>
      </c>
      <c r="C58" s="397"/>
      <c r="D58" s="5"/>
      <c r="E58" s="5"/>
      <c r="F58" s="5"/>
      <c r="G58" s="5"/>
      <c r="H58" s="5"/>
      <c r="I58" s="5"/>
      <c r="J58" s="5"/>
      <c r="K58" s="5"/>
      <c r="L58" s="5"/>
      <c r="M58" s="5"/>
      <c r="N58" s="5"/>
      <c r="O58" s="5"/>
      <c r="P58" s="5"/>
    </row>
    <row r="59" spans="1:16" ht="46.5" customHeight="1" x14ac:dyDescent="0.2">
      <c r="A59" s="301" t="s">
        <v>2129</v>
      </c>
      <c r="B59" s="411" t="s">
        <v>2130</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21070</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2"/>
      <c r="F8" s="346" t="s">
        <v>1980</v>
      </c>
      <c r="G8" s="347"/>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2"/>
      <c r="F10" s="346" t="s">
        <v>1982</v>
      </c>
      <c r="G10" s="347"/>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2"/>
      <c r="F13" s="329" t="s">
        <v>1988</v>
      </c>
      <c r="G13" s="330"/>
      <c r="H13" s="331"/>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3" t="s">
        <v>8</v>
      </c>
      <c r="C16" s="345"/>
      <c r="D16" s="345"/>
      <c r="E16" s="345"/>
      <c r="F16" s="335"/>
      <c r="G16" s="200" t="s">
        <v>9</v>
      </c>
      <c r="H16" s="264" t="s">
        <v>10</v>
      </c>
      <c r="I16" s="265"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4">
        <f>'PR-RAS'!D6</f>
        <v>3489109.39</v>
      </c>
      <c r="I17" s="274">
        <f>'PR-RAS'!E6</f>
        <v>3435459</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4">
        <f>'PR-RAS'!D152</f>
        <v>3776898.9499999997</v>
      </c>
      <c r="I18" s="274">
        <f>'PR-RAS'!E152</f>
        <v>2882964.0399999996</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4">
        <f>'PR-RAS'!D649</f>
        <v>0</v>
      </c>
      <c r="I19" s="274">
        <f>'PR-RAS'!E649</f>
        <v>287198.61000000068</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4">
        <f>'PR-RAS'!D650</f>
        <v>234440.48999999967</v>
      </c>
      <c r="I20" s="274">
        <f>'PR-RAS'!E650</f>
        <v>0</v>
      </c>
      <c r="J20" s="5"/>
      <c r="K20" s="5"/>
      <c r="L20" s="5"/>
      <c r="M20" s="5"/>
      <c r="N20" s="5"/>
      <c r="O20" s="5"/>
      <c r="P20" s="5"/>
      <c r="Q20" s="5"/>
      <c r="R20" s="5"/>
      <c r="S20" s="5"/>
      <c r="T20" s="5"/>
      <c r="U20" s="5"/>
      <c r="V20" s="5"/>
      <c r="W20" s="5"/>
    </row>
    <row r="21" spans="1:23" ht="29.25" customHeight="1" x14ac:dyDescent="0.2">
      <c r="A21" s="199" t="s">
        <v>1989</v>
      </c>
      <c r="B21" s="333" t="s">
        <v>8</v>
      </c>
      <c r="C21" s="334"/>
      <c r="D21" s="334"/>
      <c r="E21" s="334"/>
      <c r="F21" s="335"/>
      <c r="G21" s="200" t="s">
        <v>9</v>
      </c>
      <c r="H21" s="264" t="s">
        <v>1990</v>
      </c>
      <c r="I21" s="265"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4">
        <f>BILANCA!D7</f>
        <v>587383.67999999993</v>
      </c>
      <c r="I22" s="274">
        <f>BILANCA!E7</f>
        <v>600250.5199999999</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4">
        <f>BILANCA!D69</f>
        <v>719692.74</v>
      </c>
      <c r="I23" s="274">
        <f>BILANCA!E69</f>
        <v>445027.73</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4">
        <f>BILANCA!D177</f>
        <v>936331.29</v>
      </c>
      <c r="I24" s="274">
        <f>BILANCA!E177</f>
        <v>137462.32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4">
        <f>BILANCA!D251</f>
        <v>370745.13</v>
      </c>
      <c r="I25" s="274">
        <f>BILANCA!E251</f>
        <v>907815.92999999993</v>
      </c>
      <c r="J25" s="5"/>
      <c r="K25" s="5"/>
      <c r="L25" s="5"/>
      <c r="M25" s="5"/>
      <c r="N25" s="5"/>
      <c r="O25" s="5"/>
      <c r="P25" s="5"/>
      <c r="Q25" s="5"/>
      <c r="R25" s="5"/>
      <c r="S25" s="5"/>
      <c r="T25" s="5"/>
      <c r="U25" s="5"/>
      <c r="V25" s="5"/>
      <c r="W25" s="5"/>
    </row>
    <row r="26" spans="1:23" ht="48" x14ac:dyDescent="0.2">
      <c r="A26" s="199" t="s">
        <v>1989</v>
      </c>
      <c r="B26" s="333" t="s">
        <v>8</v>
      </c>
      <c r="C26" s="334"/>
      <c r="D26" s="334"/>
      <c r="E26" s="334"/>
      <c r="F26" s="335"/>
      <c r="G26" s="200" t="s">
        <v>9</v>
      </c>
      <c r="H26" s="264" t="s">
        <v>10</v>
      </c>
      <c r="I26" s="265"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4">
        <f>'RAS-funkcijski'!D5</f>
        <v>3806906.78</v>
      </c>
      <c r="I27" s="274">
        <f>'RAS-funkcijski'!E5</f>
        <v>2911782.8</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4">
        <f>'RAS-funkcijski'!D141</f>
        <v>3806906.78</v>
      </c>
      <c r="I31" s="274">
        <f>'RAS-funkcijski'!E141</f>
        <v>2911782.8</v>
      </c>
      <c r="J31" s="5"/>
      <c r="K31" s="5"/>
      <c r="L31" s="5"/>
      <c r="M31" s="5"/>
      <c r="N31" s="5"/>
      <c r="O31" s="5"/>
      <c r="P31" s="5"/>
      <c r="Q31" s="5"/>
      <c r="R31" s="5"/>
      <c r="S31" s="5"/>
      <c r="T31" s="5"/>
      <c r="U31" s="5"/>
      <c r="V31" s="5"/>
      <c r="W31" s="5"/>
    </row>
    <row r="32" spans="1:23" ht="29.25" customHeight="1" x14ac:dyDescent="0.2">
      <c r="A32" s="199" t="s">
        <v>1989</v>
      </c>
      <c r="B32" s="333" t="s">
        <v>8</v>
      </c>
      <c r="C32" s="334"/>
      <c r="D32" s="334"/>
      <c r="E32" s="334"/>
      <c r="F32" s="335"/>
      <c r="G32" s="200" t="s">
        <v>9</v>
      </c>
      <c r="H32" s="264" t="s">
        <v>1993</v>
      </c>
      <c r="I32" s="265"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3" t="s">
        <v>8</v>
      </c>
      <c r="C37" s="334"/>
      <c r="D37" s="334"/>
      <c r="E37" s="334"/>
      <c r="F37" s="335"/>
      <c r="G37" s="200" t="s">
        <v>9</v>
      </c>
      <c r="H37" s="264" t="s">
        <v>1990</v>
      </c>
      <c r="I37" s="265"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4">
        <f>OBVEZE!D5</f>
        <v>936331.29</v>
      </c>
      <c r="I38" s="274"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4" t="s">
        <v>1995</v>
      </c>
      <c r="I39" s="274">
        <f>OBVEZE!D44</f>
        <v>137462.3200000003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4" t="s">
        <v>1995</v>
      </c>
      <c r="I40" s="274">
        <f>OBVEZE!D45</f>
        <v>15275</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5" t="s">
        <v>1995</v>
      </c>
      <c r="I41" s="275">
        <f>OBVEZE!D104</f>
        <v>122187.32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8" t="s">
        <v>1996</v>
      </c>
      <c r="F44" s="348"/>
      <c r="G44" s="228"/>
      <c r="H44" s="349" t="s">
        <v>1997</v>
      </c>
      <c r="I44" s="349"/>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3489109.39</v>
      </c>
      <c r="E6" s="60">
        <f>E7+E43+E49+E82+E106+E125+E134+E140</f>
        <v>3435459</v>
      </c>
      <c r="F6" s="45">
        <f t="shared" ref="F6:F132" si="0">IF(D6&lt;&gt;0,IF(E6/D6&gt;=100,"&gt;&gt;100",E6/D6*100),"-")</f>
        <v>98.462347149282124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1885715.1600000001</v>
      </c>
      <c r="E49" s="60">
        <f>E50+E53+E58+E61+E64+E68+E71+E74+E77</f>
        <v>1962560.6500000001</v>
      </c>
      <c r="F49" s="45">
        <f t="shared" si="0"/>
        <v>104.07513773183008</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166604</v>
      </c>
      <c r="E53" s="60">
        <f t="shared" si="8"/>
        <v>0</v>
      </c>
      <c r="F53" s="45">
        <f t="shared" si="0"/>
        <v>0</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166604</v>
      </c>
      <c r="E56" s="194">
        <v>0</v>
      </c>
      <c r="F56" s="45">
        <f t="shared" si="0"/>
        <v>0</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1719111.1600000001</v>
      </c>
      <c r="E77" s="60">
        <f t="shared" si="14"/>
        <v>1962560.6500000001</v>
      </c>
      <c r="F77" s="45">
        <f t="shared" si="0"/>
        <v>114.16135824515268</v>
      </c>
    </row>
    <row r="78" spans="1:6" ht="12.75" customHeight="1" x14ac:dyDescent="0.2">
      <c r="A78" s="63">
        <v>6391</v>
      </c>
      <c r="B78" s="64" t="s">
        <v>159</v>
      </c>
      <c r="C78" s="246" t="s">
        <v>160</v>
      </c>
      <c r="D78" s="194">
        <v>97650</v>
      </c>
      <c r="E78" s="194">
        <v>109190</v>
      </c>
      <c r="F78" s="45">
        <f t="shared" si="0"/>
        <v>111.81771633384537</v>
      </c>
    </row>
    <row r="79" spans="1:6" ht="12.75" customHeight="1" x14ac:dyDescent="0.2">
      <c r="A79" s="63">
        <v>6392</v>
      </c>
      <c r="B79" s="64" t="s">
        <v>161</v>
      </c>
      <c r="C79" s="246" t="s">
        <v>162</v>
      </c>
      <c r="D79" s="194">
        <v>505698.4</v>
      </c>
      <c r="E79" s="194">
        <v>60690.84</v>
      </c>
      <c r="F79" s="45">
        <f t="shared" si="0"/>
        <v>12.001390552155195</v>
      </c>
    </row>
    <row r="80" spans="1:6" ht="24" x14ac:dyDescent="0.2">
      <c r="A80" s="63">
        <v>6393</v>
      </c>
      <c r="B80" s="64" t="s">
        <v>163</v>
      </c>
      <c r="C80" s="246" t="s">
        <v>164</v>
      </c>
      <c r="D80" s="194">
        <v>0</v>
      </c>
      <c r="E80" s="194">
        <v>7820</v>
      </c>
      <c r="F80" s="45" t="str">
        <f t="shared" si="0"/>
        <v>-</v>
      </c>
    </row>
    <row r="81" spans="1:6" ht="24" x14ac:dyDescent="0.2">
      <c r="A81" s="63">
        <v>6394</v>
      </c>
      <c r="B81" s="64" t="s">
        <v>165</v>
      </c>
      <c r="C81" s="246" t="s">
        <v>166</v>
      </c>
      <c r="D81" s="194">
        <v>1115762.76</v>
      </c>
      <c r="E81" s="194">
        <v>1784859.81</v>
      </c>
      <c r="F81" s="45">
        <f t="shared" si="0"/>
        <v>159.96768076396455</v>
      </c>
    </row>
    <row r="82" spans="1:6" ht="12.75" customHeight="1" x14ac:dyDescent="0.2">
      <c r="A82" s="63">
        <v>64</v>
      </c>
      <c r="B82" s="64" t="s">
        <v>167</v>
      </c>
      <c r="C82" s="246" t="s">
        <v>168</v>
      </c>
      <c r="D82" s="60">
        <f t="shared" ref="D82:E82" si="15">D83+D91+D98</f>
        <v>7865.67</v>
      </c>
      <c r="E82" s="60">
        <f t="shared" si="15"/>
        <v>7741.14</v>
      </c>
      <c r="F82" s="45">
        <f t="shared" si="0"/>
        <v>98.416790940886159</v>
      </c>
    </row>
    <row r="83" spans="1:6" ht="12.75" customHeight="1" x14ac:dyDescent="0.2">
      <c r="A83" s="63">
        <v>641</v>
      </c>
      <c r="B83" s="64" t="s">
        <v>169</v>
      </c>
      <c r="C83" s="246" t="s">
        <v>170</v>
      </c>
      <c r="D83" s="60">
        <f t="shared" ref="D83:E83" si="16">SUM(D84:D90)</f>
        <v>7865.67</v>
      </c>
      <c r="E83" s="60">
        <f t="shared" si="16"/>
        <v>7741.14</v>
      </c>
      <c r="F83" s="45">
        <f t="shared" si="0"/>
        <v>98.416790940886159</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151.66999999999999</v>
      </c>
      <c r="E85" s="194">
        <v>27.14</v>
      </c>
      <c r="F85" s="45">
        <f t="shared" si="0"/>
        <v>17.894112217313907</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7714</v>
      </c>
      <c r="E88" s="194">
        <v>7714</v>
      </c>
      <c r="F88" s="45">
        <f t="shared" si="0"/>
        <v>100</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0.45</v>
      </c>
      <c r="E106" s="60">
        <f>E107+E112+E120+E124</f>
        <v>7955.56</v>
      </c>
      <c r="F106" s="45" t="str">
        <f t="shared" si="0"/>
        <v>&gt;&gt;100</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0.45</v>
      </c>
      <c r="E112" s="60">
        <f t="shared" si="20"/>
        <v>7955.56</v>
      </c>
      <c r="F112" s="45" t="str">
        <f t="shared" si="0"/>
        <v>&gt;&gt;100</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0.45</v>
      </c>
      <c r="E117" s="194">
        <v>7955.56</v>
      </c>
      <c r="F117" s="45" t="str">
        <f t="shared" si="0"/>
        <v>&gt;&gt;100</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25210.149999999998</v>
      </c>
      <c r="E125" s="60">
        <f t="shared" si="22"/>
        <v>32781.369999999995</v>
      </c>
      <c r="F125" s="45">
        <f t="shared" si="0"/>
        <v>130.03242741514828</v>
      </c>
    </row>
    <row r="126" spans="1:6" ht="12.75" customHeight="1" x14ac:dyDescent="0.2">
      <c r="A126" s="63">
        <v>661</v>
      </c>
      <c r="B126" s="65" t="s">
        <v>255</v>
      </c>
      <c r="C126" s="246" t="s">
        <v>256</v>
      </c>
      <c r="D126" s="60">
        <f t="shared" ref="D126:E126" si="23">SUM(D127:D128)</f>
        <v>25210.149999999998</v>
      </c>
      <c r="E126" s="60">
        <f t="shared" si="23"/>
        <v>27781.37</v>
      </c>
      <c r="F126" s="45">
        <f t="shared" si="0"/>
        <v>110.19914597890137</v>
      </c>
    </row>
    <row r="127" spans="1:6" ht="12.75" customHeight="1" x14ac:dyDescent="0.2">
      <c r="A127" s="63">
        <v>6614</v>
      </c>
      <c r="B127" s="65" t="s">
        <v>257</v>
      </c>
      <c r="C127" s="246" t="s">
        <v>258</v>
      </c>
      <c r="D127" s="194">
        <v>24023.439999999999</v>
      </c>
      <c r="E127" s="194">
        <v>24405.8</v>
      </c>
      <c r="F127" s="45">
        <f t="shared" si="0"/>
        <v>101.59161219209238</v>
      </c>
    </row>
    <row r="128" spans="1:6" ht="12.75" customHeight="1" x14ac:dyDescent="0.2">
      <c r="A128" s="63">
        <v>6615</v>
      </c>
      <c r="B128" s="65" t="s">
        <v>259</v>
      </c>
      <c r="C128" s="246" t="s">
        <v>260</v>
      </c>
      <c r="D128" s="194">
        <v>1186.71</v>
      </c>
      <c r="E128" s="194">
        <v>3375.57</v>
      </c>
      <c r="F128" s="45">
        <f t="shared" si="0"/>
        <v>284.44775893015139</v>
      </c>
    </row>
    <row r="129" spans="1:6" ht="36" x14ac:dyDescent="0.2">
      <c r="A129" s="63">
        <v>663</v>
      </c>
      <c r="B129" s="182" t="s">
        <v>261</v>
      </c>
      <c r="C129" s="246" t="s">
        <v>262</v>
      </c>
      <c r="D129" s="60">
        <f t="shared" ref="D129:E129" si="24">SUM(D130:D133)</f>
        <v>0</v>
      </c>
      <c r="E129" s="60">
        <f t="shared" si="24"/>
        <v>5000</v>
      </c>
      <c r="F129" s="45" t="str">
        <f t="shared" si="0"/>
        <v>-</v>
      </c>
    </row>
    <row r="130" spans="1:6" ht="12.75" customHeight="1" x14ac:dyDescent="0.2">
      <c r="A130" s="63">
        <v>6631</v>
      </c>
      <c r="B130" s="65" t="s">
        <v>263</v>
      </c>
      <c r="C130" s="246" t="s">
        <v>264</v>
      </c>
      <c r="D130" s="194">
        <v>0</v>
      </c>
      <c r="E130" s="194">
        <v>5000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1565580.86</v>
      </c>
      <c r="E134" s="60">
        <f t="shared" si="25"/>
        <v>1421934.49</v>
      </c>
      <c r="F134" s="45">
        <f t="shared" ref="F134:F229" si="26">IF(D134&lt;&gt;0,IF(E134/D134&gt;=100,"&gt;&gt;100",E134/D134*100),"-")</f>
        <v>90.824723674764385</v>
      </c>
    </row>
    <row r="135" spans="1:6" ht="24" x14ac:dyDescent="0.2">
      <c r="A135" s="63">
        <v>671</v>
      </c>
      <c r="B135" s="182" t="s">
        <v>273</v>
      </c>
      <c r="C135" s="246" t="s">
        <v>274</v>
      </c>
      <c r="D135" s="60">
        <f t="shared" ref="D135:E135" si="27">SUM(D136:D138)</f>
        <v>1565580.86</v>
      </c>
      <c r="E135" s="60">
        <f t="shared" si="27"/>
        <v>1421934.49</v>
      </c>
      <c r="F135" s="45">
        <f t="shared" si="26"/>
        <v>90.824723674764385</v>
      </c>
    </row>
    <row r="136" spans="1:6" ht="12.75" customHeight="1" x14ac:dyDescent="0.2">
      <c r="A136" s="63">
        <v>6711</v>
      </c>
      <c r="B136" s="65" t="s">
        <v>275</v>
      </c>
      <c r="C136" s="246" t="s">
        <v>276</v>
      </c>
      <c r="D136" s="194">
        <v>1565580.86</v>
      </c>
      <c r="E136" s="194">
        <v>1421934.49</v>
      </c>
      <c r="F136" s="45">
        <f t="shared" si="26"/>
        <v>90.824723674764385</v>
      </c>
    </row>
    <row r="137" spans="1:6" ht="24" x14ac:dyDescent="0.2">
      <c r="A137" s="63">
        <v>6712</v>
      </c>
      <c r="B137" s="182" t="s">
        <v>277</v>
      </c>
      <c r="C137" s="246" t="s">
        <v>278</v>
      </c>
      <c r="D137" s="194">
        <v>0</v>
      </c>
      <c r="E137" s="194">
        <v>0</v>
      </c>
      <c r="F137" s="45" t="str">
        <f t="shared" si="26"/>
        <v>-</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4737.1000000000004</v>
      </c>
      <c r="E140" s="60">
        <f t="shared" si="28"/>
        <v>2485.79</v>
      </c>
      <c r="F140" s="45">
        <f t="shared" si="26"/>
        <v>52.474931920373223</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4737.1000000000004</v>
      </c>
      <c r="E151" s="194">
        <v>2485.79</v>
      </c>
      <c r="F151" s="45">
        <f t="shared" si="26"/>
        <v>52.474931920373223</v>
      </c>
    </row>
    <row r="152" spans="1:6" ht="12.75" customHeight="1" x14ac:dyDescent="0.2">
      <c r="A152" s="63">
        <v>3</v>
      </c>
      <c r="B152" s="64" t="s">
        <v>307</v>
      </c>
      <c r="C152" s="246" t="s">
        <v>13</v>
      </c>
      <c r="D152" s="60">
        <f>D153+D164+D202+D221+D230+D262+D273</f>
        <v>3776898.9499999997</v>
      </c>
      <c r="E152" s="60">
        <f>E153+E164+E202+E221+E230+E262+E273</f>
        <v>2882964.0399999996</v>
      </c>
      <c r="F152" s="45">
        <f t="shared" si="26"/>
        <v>76.331511066770787</v>
      </c>
    </row>
    <row r="153" spans="1:6" ht="12.75" customHeight="1" x14ac:dyDescent="0.2">
      <c r="A153" s="63">
        <v>31</v>
      </c>
      <c r="B153" s="64" t="s">
        <v>308</v>
      </c>
      <c r="C153" s="246" t="s">
        <v>309</v>
      </c>
      <c r="D153" s="60">
        <f t="shared" ref="D153:E153" si="30">D154+D159+D160</f>
        <v>1017467.07</v>
      </c>
      <c r="E153" s="60">
        <f t="shared" si="30"/>
        <v>1237607.51</v>
      </c>
      <c r="F153" s="45">
        <f t="shared" si="26"/>
        <v>121.63612430228332</v>
      </c>
    </row>
    <row r="154" spans="1:6" ht="12.75" customHeight="1" x14ac:dyDescent="0.2">
      <c r="A154" s="63">
        <v>311</v>
      </c>
      <c r="B154" s="64" t="s">
        <v>310</v>
      </c>
      <c r="C154" s="246" t="s">
        <v>311</v>
      </c>
      <c r="D154" s="60">
        <f t="shared" ref="D154:E154" si="31">SUM(D155:D158)</f>
        <v>844711.73</v>
      </c>
      <c r="E154" s="60">
        <f t="shared" si="31"/>
        <v>1030479.99</v>
      </c>
      <c r="F154" s="45">
        <f t="shared" si="26"/>
        <v>121.99191196267631</v>
      </c>
    </row>
    <row r="155" spans="1:6" ht="12.75" customHeight="1" x14ac:dyDescent="0.2">
      <c r="A155" s="63">
        <v>3111</v>
      </c>
      <c r="B155" s="64" t="s">
        <v>312</v>
      </c>
      <c r="C155" s="246" t="s">
        <v>313</v>
      </c>
      <c r="D155" s="194">
        <v>844711.73</v>
      </c>
      <c r="E155" s="194">
        <v>1030479.99</v>
      </c>
      <c r="F155" s="45">
        <f t="shared" si="26"/>
        <v>121.99191196267631</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0</v>
      </c>
      <c r="E157" s="194">
        <v>0</v>
      </c>
      <c r="F157" s="45" t="str">
        <f t="shared" si="26"/>
        <v>-</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33337.58</v>
      </c>
      <c r="E159" s="194">
        <v>37098.300000000003</v>
      </c>
      <c r="F159" s="45">
        <f t="shared" si="26"/>
        <v>111.28072283591071</v>
      </c>
    </row>
    <row r="160" spans="1:6" ht="12.75" customHeight="1" x14ac:dyDescent="0.2">
      <c r="A160" s="63">
        <v>313</v>
      </c>
      <c r="B160" s="65" t="s">
        <v>322</v>
      </c>
      <c r="C160" s="246" t="s">
        <v>323</v>
      </c>
      <c r="D160" s="60">
        <f t="shared" ref="D160:E160" si="32">SUM(D161:D163)</f>
        <v>139417.76</v>
      </c>
      <c r="E160" s="60">
        <f t="shared" si="32"/>
        <v>170029.22</v>
      </c>
      <c r="F160" s="45">
        <f t="shared" si="26"/>
        <v>121.9566431134742</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139319.64000000001</v>
      </c>
      <c r="E162" s="194">
        <v>170029.22</v>
      </c>
      <c r="F162" s="45">
        <f t="shared" si="26"/>
        <v>122.04253470652091</v>
      </c>
    </row>
    <row r="163" spans="1:6" ht="12.75" customHeight="1" x14ac:dyDescent="0.2">
      <c r="A163" s="63">
        <v>3133</v>
      </c>
      <c r="B163" s="64" t="s">
        <v>328</v>
      </c>
      <c r="C163" s="246" t="s">
        <v>329</v>
      </c>
      <c r="D163" s="194">
        <v>98.12</v>
      </c>
      <c r="E163" s="194">
        <v>0</v>
      </c>
      <c r="F163" s="45">
        <f t="shared" si="26"/>
        <v>0</v>
      </c>
    </row>
    <row r="164" spans="1:6" ht="12.75" customHeight="1" x14ac:dyDescent="0.2">
      <c r="A164" s="70">
        <v>32</v>
      </c>
      <c r="B164" s="65" t="s">
        <v>330</v>
      </c>
      <c r="C164" s="246" t="s">
        <v>331</v>
      </c>
      <c r="D164" s="60">
        <f>D165+D170+D178+D188+D189+D194</f>
        <v>2751333.01</v>
      </c>
      <c r="E164" s="60">
        <f>E165+E170+E178+E188+E189+E194</f>
        <v>1634578.9999999998</v>
      </c>
      <c r="F164" s="45">
        <f t="shared" si="26"/>
        <v>59.410438287875586</v>
      </c>
    </row>
    <row r="165" spans="1:6" ht="12.75" customHeight="1" x14ac:dyDescent="0.2">
      <c r="A165" s="63">
        <v>321</v>
      </c>
      <c r="B165" s="64" t="s">
        <v>332</v>
      </c>
      <c r="C165" s="246" t="s">
        <v>333</v>
      </c>
      <c r="D165" s="60">
        <f t="shared" ref="D165:E165" si="33">SUM(D166:D169)</f>
        <v>33477.340000000004</v>
      </c>
      <c r="E165" s="60">
        <f t="shared" si="33"/>
        <v>74338.539999999994</v>
      </c>
      <c r="F165" s="45">
        <f t="shared" si="26"/>
        <v>222.0562924055495</v>
      </c>
    </row>
    <row r="166" spans="1:6" ht="12.75" customHeight="1" x14ac:dyDescent="0.2">
      <c r="A166" s="63">
        <v>3211</v>
      </c>
      <c r="B166" s="64" t="s">
        <v>334</v>
      </c>
      <c r="C166" s="246" t="s">
        <v>335</v>
      </c>
      <c r="D166" s="194">
        <v>18498.64</v>
      </c>
      <c r="E166" s="194">
        <v>56440.53</v>
      </c>
      <c r="F166" s="45">
        <f t="shared" si="26"/>
        <v>305.10637538759607</v>
      </c>
    </row>
    <row r="167" spans="1:6" ht="12.75" customHeight="1" x14ac:dyDescent="0.2">
      <c r="A167" s="63">
        <v>3212</v>
      </c>
      <c r="B167" s="64" t="s">
        <v>336</v>
      </c>
      <c r="C167" s="246" t="s">
        <v>337</v>
      </c>
      <c r="D167" s="194">
        <v>9675.34</v>
      </c>
      <c r="E167" s="194">
        <v>9142.44</v>
      </c>
      <c r="F167" s="45">
        <f t="shared" si="26"/>
        <v>94.49218322043464</v>
      </c>
    </row>
    <row r="168" spans="1:6" ht="12.75" customHeight="1" x14ac:dyDescent="0.2">
      <c r="A168" s="63">
        <v>3213</v>
      </c>
      <c r="B168" s="64" t="s">
        <v>338</v>
      </c>
      <c r="C168" s="246" t="s">
        <v>339</v>
      </c>
      <c r="D168" s="194">
        <v>4555.04</v>
      </c>
      <c r="E168" s="194">
        <v>7281.67</v>
      </c>
      <c r="F168" s="45">
        <f t="shared" si="26"/>
        <v>159.85962801643893</v>
      </c>
    </row>
    <row r="169" spans="1:6" ht="12.75" customHeight="1" x14ac:dyDescent="0.2">
      <c r="A169" s="63">
        <v>3214</v>
      </c>
      <c r="B169" s="64" t="s">
        <v>340</v>
      </c>
      <c r="C169" s="246" t="s">
        <v>341</v>
      </c>
      <c r="D169" s="194">
        <v>748.32</v>
      </c>
      <c r="E169" s="194">
        <v>1473.9</v>
      </c>
      <c r="F169" s="45">
        <f t="shared" si="26"/>
        <v>196.96119307248236</v>
      </c>
    </row>
    <row r="170" spans="1:6" ht="12.75" customHeight="1" x14ac:dyDescent="0.2">
      <c r="A170" s="63">
        <v>322</v>
      </c>
      <c r="B170" s="64" t="s">
        <v>342</v>
      </c>
      <c r="C170" s="246" t="s">
        <v>343</v>
      </c>
      <c r="D170" s="60">
        <f t="shared" ref="D170:E170" si="34">SUM(D171:D177)</f>
        <v>13973.64</v>
      </c>
      <c r="E170" s="60">
        <f t="shared" si="34"/>
        <v>21332.61</v>
      </c>
      <c r="F170" s="45">
        <f t="shared" si="26"/>
        <v>152.66322876501758</v>
      </c>
    </row>
    <row r="171" spans="1:6" ht="12.75" customHeight="1" x14ac:dyDescent="0.2">
      <c r="A171" s="63">
        <v>3221</v>
      </c>
      <c r="B171" s="64" t="s">
        <v>344</v>
      </c>
      <c r="C171" s="246" t="s">
        <v>345</v>
      </c>
      <c r="D171" s="194">
        <v>3352.33</v>
      </c>
      <c r="E171" s="194">
        <v>2282.11</v>
      </c>
      <c r="F171" s="45">
        <f t="shared" si="26"/>
        <v>68.075338645061805</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10621.31</v>
      </c>
      <c r="E173" s="194">
        <v>19050.5</v>
      </c>
      <c r="F173" s="45">
        <f t="shared" si="26"/>
        <v>179.3611145894433</v>
      </c>
    </row>
    <row r="174" spans="1:6" ht="12.75" customHeight="1" x14ac:dyDescent="0.2">
      <c r="A174" s="63">
        <v>3224</v>
      </c>
      <c r="B174" s="65" t="s">
        <v>350</v>
      </c>
      <c r="C174" s="246" t="s">
        <v>351</v>
      </c>
      <c r="D174" s="194">
        <v>0</v>
      </c>
      <c r="E174" s="194">
        <v>0</v>
      </c>
      <c r="F174" s="45" t="str">
        <f t="shared" si="26"/>
        <v>-</v>
      </c>
    </row>
    <row r="175" spans="1:6" ht="12.75" customHeight="1" x14ac:dyDescent="0.2">
      <c r="A175" s="63">
        <v>3225</v>
      </c>
      <c r="B175" s="65" t="s">
        <v>352</v>
      </c>
      <c r="C175" s="246" t="s">
        <v>353</v>
      </c>
      <c r="D175" s="194">
        <v>0</v>
      </c>
      <c r="E175" s="194">
        <v>0</v>
      </c>
      <c r="F175" s="45" t="str">
        <f t="shared" si="26"/>
        <v>-</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2686826.9799999995</v>
      </c>
      <c r="E178" s="60">
        <f t="shared" si="35"/>
        <v>1511651.66</v>
      </c>
      <c r="F178" s="45">
        <f t="shared" si="26"/>
        <v>56.261592996211476</v>
      </c>
    </row>
    <row r="179" spans="1:6" ht="12.75" customHeight="1" x14ac:dyDescent="0.2">
      <c r="A179" s="63">
        <v>3231</v>
      </c>
      <c r="B179" s="65" t="s">
        <v>360</v>
      </c>
      <c r="C179" s="246" t="s">
        <v>361</v>
      </c>
      <c r="D179" s="194">
        <v>2810.52</v>
      </c>
      <c r="E179" s="194">
        <v>4160.4799999999996</v>
      </c>
      <c r="F179" s="45">
        <f t="shared" si="26"/>
        <v>148.03239258215558</v>
      </c>
    </row>
    <row r="180" spans="1:6" ht="12.75" customHeight="1" x14ac:dyDescent="0.2">
      <c r="A180" s="63">
        <v>3232</v>
      </c>
      <c r="B180" s="65" t="s">
        <v>362</v>
      </c>
      <c r="C180" s="246" t="s">
        <v>363</v>
      </c>
      <c r="D180" s="194">
        <v>2450991.2599999998</v>
      </c>
      <c r="E180" s="194">
        <v>1341198.9099999999</v>
      </c>
      <c r="F180" s="45">
        <f t="shared" si="26"/>
        <v>54.720672892158738</v>
      </c>
    </row>
    <row r="181" spans="1:6" ht="12.75" customHeight="1" x14ac:dyDescent="0.2">
      <c r="A181" s="63">
        <v>3233</v>
      </c>
      <c r="B181" s="65" t="s">
        <v>364</v>
      </c>
      <c r="C181" s="246" t="s">
        <v>365</v>
      </c>
      <c r="D181" s="194">
        <v>21084.9</v>
      </c>
      <c r="E181" s="194">
        <v>8637.42</v>
      </c>
      <c r="F181" s="45">
        <f t="shared" si="26"/>
        <v>40.964955963746561</v>
      </c>
    </row>
    <row r="182" spans="1:6" ht="12.75" customHeight="1" x14ac:dyDescent="0.2">
      <c r="A182" s="63">
        <v>3234</v>
      </c>
      <c r="B182" s="65" t="s">
        <v>366</v>
      </c>
      <c r="C182" s="246" t="s">
        <v>367</v>
      </c>
      <c r="D182" s="194">
        <v>5552.77</v>
      </c>
      <c r="E182" s="194">
        <v>6369.44</v>
      </c>
      <c r="F182" s="45">
        <f t="shared" si="26"/>
        <v>114.70743430756181</v>
      </c>
    </row>
    <row r="183" spans="1:6" ht="12.75" customHeight="1" x14ac:dyDescent="0.2">
      <c r="A183" s="63">
        <v>3235</v>
      </c>
      <c r="B183" s="64" t="s">
        <v>368</v>
      </c>
      <c r="C183" s="246" t="s">
        <v>369</v>
      </c>
      <c r="D183" s="194">
        <v>14841.84</v>
      </c>
      <c r="E183" s="194">
        <v>8850.26</v>
      </c>
      <c r="F183" s="45">
        <f t="shared" si="26"/>
        <v>59.630477083703902</v>
      </c>
    </row>
    <row r="184" spans="1:6" ht="12.75" customHeight="1" x14ac:dyDescent="0.2">
      <c r="A184" s="63">
        <v>3236</v>
      </c>
      <c r="B184" s="64" t="s">
        <v>370</v>
      </c>
      <c r="C184" s="246" t="s">
        <v>371</v>
      </c>
      <c r="D184" s="194">
        <v>0</v>
      </c>
      <c r="E184" s="194">
        <v>333.78</v>
      </c>
      <c r="F184" s="45" t="str">
        <f t="shared" si="26"/>
        <v>-</v>
      </c>
    </row>
    <row r="185" spans="1:6" ht="12.75" customHeight="1" x14ac:dyDescent="0.2">
      <c r="A185" s="63">
        <v>3237</v>
      </c>
      <c r="B185" s="64" t="s">
        <v>372</v>
      </c>
      <c r="C185" s="246" t="s">
        <v>373</v>
      </c>
      <c r="D185" s="194">
        <v>145384</v>
      </c>
      <c r="E185" s="194">
        <v>78404.33</v>
      </c>
      <c r="F185" s="45">
        <f t="shared" si="26"/>
        <v>53.929132504264565</v>
      </c>
    </row>
    <row r="186" spans="1:6" ht="12.75" customHeight="1" x14ac:dyDescent="0.2">
      <c r="A186" s="63">
        <v>3238</v>
      </c>
      <c r="B186" s="64" t="s">
        <v>374</v>
      </c>
      <c r="C186" s="246" t="s">
        <v>375</v>
      </c>
      <c r="D186" s="194">
        <v>3857.38</v>
      </c>
      <c r="E186" s="194">
        <v>8403.75</v>
      </c>
      <c r="F186" s="45">
        <f t="shared" si="26"/>
        <v>217.86160554573311</v>
      </c>
    </row>
    <row r="187" spans="1:6" ht="12.75" customHeight="1" x14ac:dyDescent="0.2">
      <c r="A187" s="63">
        <v>3239</v>
      </c>
      <c r="B187" s="64" t="s">
        <v>376</v>
      </c>
      <c r="C187" s="246" t="s">
        <v>377</v>
      </c>
      <c r="D187" s="194">
        <v>42304.31</v>
      </c>
      <c r="E187" s="194">
        <v>55293.29</v>
      </c>
      <c r="F187" s="45">
        <f t="shared" si="26"/>
        <v>130.70368007420521</v>
      </c>
    </row>
    <row r="188" spans="1:6" ht="12.75" customHeight="1" x14ac:dyDescent="0.2">
      <c r="A188" s="63">
        <v>324</v>
      </c>
      <c r="B188" s="64" t="s">
        <v>378</v>
      </c>
      <c r="C188" s="246" t="s">
        <v>379</v>
      </c>
      <c r="D188" s="194">
        <v>366.85</v>
      </c>
      <c r="E188" s="194">
        <v>6412.8</v>
      </c>
      <c r="F188" s="45">
        <f t="shared" si="26"/>
        <v>1748.0714188360366</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v>0</v>
      </c>
      <c r="F190" s="71" t="str">
        <f>IF(D190&lt;&gt;0,IF(E190/D190&gt;=100,"&gt;&gt;100",E190/D190*100),"-")</f>
        <v>-</v>
      </c>
    </row>
    <row r="191" spans="1:6" ht="12.75" customHeight="1" x14ac:dyDescent="0.2">
      <c r="A191" s="70" t="s">
        <v>384</v>
      </c>
      <c r="B191" s="65" t="s">
        <v>385</v>
      </c>
      <c r="C191" s="276" t="s">
        <v>384</v>
      </c>
      <c r="D191" s="192"/>
      <c r="E191" s="192">
        <v>0</v>
      </c>
      <c r="F191" s="71" t="str">
        <f>IF(D191&lt;&gt;0,IF(E191/D191&gt;=100,"&gt;&gt;100",E191/D191*100),"-")</f>
        <v>-</v>
      </c>
    </row>
    <row r="192" spans="1:6" ht="12.75" customHeight="1" x14ac:dyDescent="0.2">
      <c r="A192" s="70" t="s">
        <v>386</v>
      </c>
      <c r="B192" s="65" t="s">
        <v>387</v>
      </c>
      <c r="C192" s="276" t="s">
        <v>386</v>
      </c>
      <c r="D192" s="192"/>
      <c r="E192" s="192">
        <v>0</v>
      </c>
      <c r="F192" s="71" t="str">
        <f>IF(D192&lt;&gt;0,IF(E192/D192&gt;=100,"&gt;&gt;100",E192/D192*100),"-")</f>
        <v>-</v>
      </c>
    </row>
    <row r="193" spans="1:6" ht="12.75" customHeight="1" x14ac:dyDescent="0.2">
      <c r="A193" s="70" t="s">
        <v>388</v>
      </c>
      <c r="B193" s="65" t="s">
        <v>389</v>
      </c>
      <c r="C193" s="276" t="s">
        <v>388</v>
      </c>
      <c r="D193" s="192"/>
      <c r="E193" s="192">
        <v>0</v>
      </c>
      <c r="F193" s="71" t="str">
        <f>IF(D193&lt;&gt;0,IF(E193/D193&gt;=100,"&gt;&gt;100",E193/D193*100),"-")</f>
        <v>-</v>
      </c>
    </row>
    <row r="194" spans="1:6" ht="12.75" customHeight="1" x14ac:dyDescent="0.2">
      <c r="A194" s="63">
        <v>329</v>
      </c>
      <c r="B194" s="64" t="s">
        <v>390</v>
      </c>
      <c r="C194" s="246" t="s">
        <v>391</v>
      </c>
      <c r="D194" s="60">
        <f t="shared" ref="D194:E194" si="36">SUM(D195:D201)</f>
        <v>16688.2</v>
      </c>
      <c r="E194" s="60">
        <f t="shared" si="36"/>
        <v>20843.39</v>
      </c>
      <c r="F194" s="45">
        <f t="shared" si="26"/>
        <v>124.89897053007513</v>
      </c>
    </row>
    <row r="195" spans="1:6" ht="12.75" customHeight="1" x14ac:dyDescent="0.2">
      <c r="A195" s="63">
        <v>3291</v>
      </c>
      <c r="B195" s="183" t="s">
        <v>392</v>
      </c>
      <c r="C195" s="246" t="s">
        <v>393</v>
      </c>
      <c r="D195" s="194">
        <v>7551.44</v>
      </c>
      <c r="E195" s="194">
        <v>10703.47</v>
      </c>
      <c r="F195" s="45">
        <f t="shared" si="26"/>
        <v>141.74078056635554</v>
      </c>
    </row>
    <row r="196" spans="1:6" ht="12.75" customHeight="1" x14ac:dyDescent="0.2">
      <c r="A196" s="63">
        <v>3292</v>
      </c>
      <c r="B196" s="64" t="s">
        <v>394</v>
      </c>
      <c r="C196" s="246" t="s">
        <v>395</v>
      </c>
      <c r="D196" s="194">
        <v>0</v>
      </c>
      <c r="E196" s="194">
        <v>0</v>
      </c>
      <c r="F196" s="45" t="str">
        <f t="shared" si="26"/>
        <v>-</v>
      </c>
    </row>
    <row r="197" spans="1:6" ht="12.75" customHeight="1" x14ac:dyDescent="0.2">
      <c r="A197" s="63">
        <v>3293</v>
      </c>
      <c r="B197" s="64" t="s">
        <v>396</v>
      </c>
      <c r="C197" s="246" t="s">
        <v>397</v>
      </c>
      <c r="D197" s="194">
        <v>3710.32</v>
      </c>
      <c r="E197" s="194">
        <v>7074.68</v>
      </c>
      <c r="F197" s="45">
        <f t="shared" si="26"/>
        <v>190.67573686366674</v>
      </c>
    </row>
    <row r="198" spans="1:6" ht="12.75" customHeight="1" x14ac:dyDescent="0.2">
      <c r="A198" s="63">
        <v>3294</v>
      </c>
      <c r="B198" s="64" t="s">
        <v>398</v>
      </c>
      <c r="C198" s="246" t="s">
        <v>399</v>
      </c>
      <c r="D198" s="194">
        <v>26.54</v>
      </c>
      <c r="E198" s="194">
        <v>0</v>
      </c>
      <c r="F198" s="45">
        <f t="shared" si="26"/>
        <v>0</v>
      </c>
    </row>
    <row r="199" spans="1:6" ht="12.75" customHeight="1" x14ac:dyDescent="0.2">
      <c r="A199" s="63">
        <v>3295</v>
      </c>
      <c r="B199" s="64" t="s">
        <v>400</v>
      </c>
      <c r="C199" s="246" t="s">
        <v>401</v>
      </c>
      <c r="D199" s="194">
        <v>2778.21</v>
      </c>
      <c r="E199" s="194">
        <v>2725.24</v>
      </c>
      <c r="F199" s="45">
        <f t="shared" si="26"/>
        <v>98.093376670590047</v>
      </c>
    </row>
    <row r="200" spans="1:6" ht="12.75" customHeight="1" x14ac:dyDescent="0.2">
      <c r="A200" s="63" t="s">
        <v>402</v>
      </c>
      <c r="B200" s="64" t="s">
        <v>403</v>
      </c>
      <c r="C200" s="246" t="s">
        <v>402</v>
      </c>
      <c r="D200" s="194">
        <v>2322.09</v>
      </c>
      <c r="E200" s="194">
        <v>0</v>
      </c>
      <c r="F200" s="45">
        <f t="shared" si="26"/>
        <v>0</v>
      </c>
    </row>
    <row r="201" spans="1:6" ht="12.75" customHeight="1" x14ac:dyDescent="0.2">
      <c r="A201" s="63">
        <v>3299</v>
      </c>
      <c r="B201" s="64" t="s">
        <v>404</v>
      </c>
      <c r="C201" s="246" t="s">
        <v>405</v>
      </c>
      <c r="D201" s="194">
        <v>299.60000000000002</v>
      </c>
      <c r="E201" s="194">
        <v>340</v>
      </c>
      <c r="F201" s="45">
        <f t="shared" si="26"/>
        <v>113.48464619492655</v>
      </c>
    </row>
    <row r="202" spans="1:6" ht="12.75" customHeight="1" x14ac:dyDescent="0.2">
      <c r="A202" s="63">
        <v>34</v>
      </c>
      <c r="B202" s="183" t="s">
        <v>406</v>
      </c>
      <c r="C202" s="246" t="s">
        <v>407</v>
      </c>
      <c r="D202" s="60">
        <f t="shared" ref="D202:E202" si="37">D203+D208+D216</f>
        <v>3629.13</v>
      </c>
      <c r="E202" s="60">
        <f t="shared" si="37"/>
        <v>976.8</v>
      </c>
      <c r="F202" s="45">
        <f t="shared" si="26"/>
        <v>26.915541741409093</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0</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0</v>
      </c>
      <c r="E214" s="194">
        <v>0</v>
      </c>
      <c r="F214" s="45" t="str">
        <f t="shared" si="26"/>
        <v>-</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3629.13</v>
      </c>
      <c r="E216" s="60">
        <f t="shared" si="40"/>
        <v>976.8</v>
      </c>
      <c r="F216" s="45">
        <f t="shared" si="26"/>
        <v>26.915541741409093</v>
      </c>
    </row>
    <row r="217" spans="1:6" ht="12.75" customHeight="1" x14ac:dyDescent="0.2">
      <c r="A217" s="63">
        <v>3431</v>
      </c>
      <c r="B217" s="182" t="s">
        <v>436</v>
      </c>
      <c r="C217" s="246" t="s">
        <v>437</v>
      </c>
      <c r="D217" s="194">
        <v>869.34</v>
      </c>
      <c r="E217" s="194">
        <v>968.67</v>
      </c>
      <c r="F217" s="45">
        <f t="shared" si="26"/>
        <v>111.42590931051141</v>
      </c>
    </row>
    <row r="218" spans="1:6" ht="12.75" customHeight="1" x14ac:dyDescent="0.2">
      <c r="A218" s="63">
        <v>3432</v>
      </c>
      <c r="B218" s="65" t="s">
        <v>438</v>
      </c>
      <c r="C218" s="246" t="s">
        <v>439</v>
      </c>
      <c r="D218" s="194">
        <v>0</v>
      </c>
      <c r="E218" s="194">
        <v>7.62</v>
      </c>
      <c r="F218" s="45" t="str">
        <f t="shared" si="26"/>
        <v>-</v>
      </c>
    </row>
    <row r="219" spans="1:6" ht="12.75" customHeight="1" x14ac:dyDescent="0.2">
      <c r="A219" s="63">
        <v>3433</v>
      </c>
      <c r="B219" s="65" t="s">
        <v>440</v>
      </c>
      <c r="C219" s="246" t="s">
        <v>441</v>
      </c>
      <c r="D219" s="194">
        <v>2759.79</v>
      </c>
      <c r="E219" s="194">
        <v>0.51</v>
      </c>
      <c r="F219" s="45">
        <f t="shared" si="26"/>
        <v>1.8479666931179549E-2</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v>0</v>
      </c>
      <c r="F243" s="71" t="str">
        <f t="shared" si="44"/>
        <v>-</v>
      </c>
    </row>
    <row r="244" spans="1:6" ht="12" x14ac:dyDescent="0.2">
      <c r="A244" s="70" t="s">
        <v>489</v>
      </c>
      <c r="B244" s="65" t="s">
        <v>135</v>
      </c>
      <c r="C244" s="276" t="s">
        <v>489</v>
      </c>
      <c r="D244" s="192"/>
      <c r="E244" s="192">
        <v>0</v>
      </c>
      <c r="F244" s="71" t="str">
        <f t="shared" si="44"/>
        <v>-</v>
      </c>
    </row>
    <row r="245" spans="1:6" ht="12" x14ac:dyDescent="0.2">
      <c r="A245" s="70" t="s">
        <v>490</v>
      </c>
      <c r="B245" s="65" t="s">
        <v>138</v>
      </c>
      <c r="C245" s="276" t="s">
        <v>490</v>
      </c>
      <c r="D245" s="192"/>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v>0</v>
      </c>
      <c r="F251" s="45" t="str">
        <f t="shared" si="51"/>
        <v>-</v>
      </c>
    </row>
    <row r="252" spans="1:6" ht="24" x14ac:dyDescent="0.2">
      <c r="A252" s="63">
        <v>3673</v>
      </c>
      <c r="B252" s="64" t="s">
        <v>503</v>
      </c>
      <c r="C252" s="246" t="s">
        <v>504</v>
      </c>
      <c r="D252" s="194">
        <v>0</v>
      </c>
      <c r="E252" s="194">
        <v>0</v>
      </c>
      <c r="F252" s="45" t="str">
        <f t="shared" si="51"/>
        <v>-</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4369.74</v>
      </c>
      <c r="E262" s="60">
        <f t="shared" si="55"/>
        <v>9800.73</v>
      </c>
      <c r="F262" s="45">
        <f t="shared" ref="F262:F268" si="56">IF(D262&lt;&gt;0,IF(E262/D262&gt;=100,"&gt;&gt;100",E262/D262*100),"-")</f>
        <v>224.28634197915667</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4369.74</v>
      </c>
      <c r="E269" s="60">
        <f t="shared" si="58"/>
        <v>9800.73</v>
      </c>
      <c r="F269" s="45">
        <f t="shared" ref="F269:F272" si="59">IF(D269&lt;&gt;0,IF(E269/D269&gt;=100,"&gt;&gt;100",E269/D269*100),"-")</f>
        <v>224.28634197915667</v>
      </c>
    </row>
    <row r="270" spans="1:6" ht="12.75" customHeight="1" x14ac:dyDescent="0.2">
      <c r="A270" s="63">
        <v>3721</v>
      </c>
      <c r="B270" s="65" t="s">
        <v>533</v>
      </c>
      <c r="C270" s="246" t="s">
        <v>534</v>
      </c>
      <c r="D270" s="194">
        <v>4369.74</v>
      </c>
      <c r="E270" s="194">
        <v>9800.73</v>
      </c>
      <c r="F270" s="45">
        <f t="shared" si="59"/>
        <v>224.28634197915667</v>
      </c>
    </row>
    <row r="271" spans="1:6" ht="12.75" customHeight="1" x14ac:dyDescent="0.2">
      <c r="A271" s="63">
        <v>3722</v>
      </c>
      <c r="B271" s="65" t="s">
        <v>535</v>
      </c>
      <c r="C271" s="246" t="s">
        <v>536</v>
      </c>
      <c r="D271" s="194">
        <v>0</v>
      </c>
      <c r="E271" s="194">
        <v>0</v>
      </c>
      <c r="F271" s="45" t="str">
        <f t="shared" si="59"/>
        <v>-</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100</v>
      </c>
      <c r="E273" s="60">
        <f t="shared" si="60"/>
        <v>0</v>
      </c>
      <c r="F273" s="45">
        <f t="shared" ref="F273:F277" si="61">IF(D273&lt;&gt;0,IF(E273/D273&gt;=100,"&gt;&gt;100",E273/D273*100),"-")</f>
        <v>0</v>
      </c>
    </row>
    <row r="274" spans="1:6" ht="12.75" customHeight="1" x14ac:dyDescent="0.2">
      <c r="A274" s="63">
        <v>381</v>
      </c>
      <c r="B274" s="64" t="s">
        <v>541</v>
      </c>
      <c r="C274" s="246" t="s">
        <v>542</v>
      </c>
      <c r="D274" s="60">
        <f t="shared" ref="D274:E274" si="62">SUM(D275:D277)</f>
        <v>100</v>
      </c>
      <c r="E274" s="60">
        <f t="shared" si="62"/>
        <v>0</v>
      </c>
      <c r="F274" s="45">
        <f t="shared" si="61"/>
        <v>0</v>
      </c>
    </row>
    <row r="275" spans="1:6" ht="12.75" customHeight="1" x14ac:dyDescent="0.2">
      <c r="A275" s="63">
        <v>3811</v>
      </c>
      <c r="B275" s="64" t="s">
        <v>543</v>
      </c>
      <c r="C275" s="246" t="s">
        <v>544</v>
      </c>
      <c r="D275" s="194">
        <v>100</v>
      </c>
      <c r="E275" s="194">
        <v>0</v>
      </c>
      <c r="F275" s="45">
        <f t="shared" si="61"/>
        <v>0</v>
      </c>
    </row>
    <row r="276" spans="1:6" ht="12.75" customHeight="1" x14ac:dyDescent="0.2">
      <c r="A276" s="63">
        <v>3812</v>
      </c>
      <c r="B276" s="64" t="s">
        <v>545</v>
      </c>
      <c r="C276" s="246" t="s">
        <v>546</v>
      </c>
      <c r="D276" s="194">
        <v>0</v>
      </c>
      <c r="E276" s="194">
        <v>0</v>
      </c>
      <c r="F276" s="45" t="str">
        <f t="shared" si="61"/>
        <v>-</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v>0</v>
      </c>
      <c r="F279" s="45" t="str">
        <f t="shared" si="64"/>
        <v>-</v>
      </c>
    </row>
    <row r="280" spans="1:6" ht="12.75" customHeight="1" x14ac:dyDescent="0.2">
      <c r="A280" s="63">
        <v>3822</v>
      </c>
      <c r="B280" s="64" t="s">
        <v>553</v>
      </c>
      <c r="C280" s="246" t="s">
        <v>554</v>
      </c>
      <c r="D280" s="194">
        <v>0</v>
      </c>
      <c r="E280" s="194">
        <v>0</v>
      </c>
      <c r="F280" s="45" t="str">
        <f t="shared" si="64"/>
        <v>-</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v>0</v>
      </c>
      <c r="F290" s="45" t="str">
        <f t="shared" si="66"/>
        <v>-</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v>0</v>
      </c>
      <c r="F295" s="45" t="str">
        <f t="shared" ref="F295:F306" si="68">IF(D295&lt;&gt;0,IF(E295/D295&gt;=100,"&gt;&gt;100",E295/D295*100),"-")</f>
        <v>-</v>
      </c>
    </row>
    <row r="296" spans="1:6" ht="12.75" customHeight="1" x14ac:dyDescent="0.2">
      <c r="A296" s="63" t="s">
        <v>582</v>
      </c>
      <c r="B296" s="64" t="s">
        <v>585</v>
      </c>
      <c r="C296" s="246" t="s">
        <v>586</v>
      </c>
      <c r="D296" s="194">
        <v>0</v>
      </c>
      <c r="E296" s="194">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3776898.9499999997</v>
      </c>
      <c r="E299" s="60">
        <f>E152-E297+E298</f>
        <v>2882964.0399999996</v>
      </c>
      <c r="F299" s="45">
        <f t="shared" si="68"/>
        <v>76.331511066770787</v>
      </c>
    </row>
    <row r="300" spans="1:6" ht="12.75" customHeight="1" x14ac:dyDescent="0.2">
      <c r="A300" s="63" t="s">
        <v>582</v>
      </c>
      <c r="B300" s="64" t="s">
        <v>593</v>
      </c>
      <c r="C300" s="246" t="s">
        <v>594</v>
      </c>
      <c r="D300" s="60">
        <f>IF(D6&gt;=D299,D6-D299,0)</f>
        <v>0</v>
      </c>
      <c r="E300" s="60">
        <f>IF(E6&gt;=E299,E6-E299,0)</f>
        <v>552494.96000000043</v>
      </c>
      <c r="F300" s="45" t="str">
        <f t="shared" si="68"/>
        <v>-</v>
      </c>
    </row>
    <row r="301" spans="1:6" ht="12.75" customHeight="1" x14ac:dyDescent="0.2">
      <c r="A301" s="63" t="s">
        <v>582</v>
      </c>
      <c r="B301" s="64" t="s">
        <v>595</v>
      </c>
      <c r="C301" s="246" t="s">
        <v>596</v>
      </c>
      <c r="D301" s="60">
        <f>IF(D299&gt;=D6,D299-D6,0)</f>
        <v>287789.55999999959</v>
      </c>
      <c r="E301" s="60">
        <f>IF(E299&gt;=E6,E299-E6,0)</f>
        <v>0</v>
      </c>
      <c r="F301" s="45">
        <f t="shared" si="68"/>
        <v>0</v>
      </c>
    </row>
    <row r="302" spans="1:6" ht="12.75" customHeight="1" x14ac:dyDescent="0.2">
      <c r="A302" s="63">
        <v>92211</v>
      </c>
      <c r="B302" s="64" t="s">
        <v>597</v>
      </c>
      <c r="C302" s="246" t="s">
        <v>598</v>
      </c>
      <c r="D302" s="194">
        <v>0</v>
      </c>
      <c r="E302" s="194">
        <v>0</v>
      </c>
      <c r="F302" s="45" t="str">
        <f t="shared" si="68"/>
        <v>-</v>
      </c>
    </row>
    <row r="303" spans="1:6" ht="12.75" customHeight="1" x14ac:dyDescent="0.2">
      <c r="A303" s="63">
        <v>92221</v>
      </c>
      <c r="B303" s="64" t="s">
        <v>599</v>
      </c>
      <c r="C303" s="246" t="s">
        <v>600</v>
      </c>
      <c r="D303" s="194">
        <v>0</v>
      </c>
      <c r="E303" s="194">
        <v>236477.59</v>
      </c>
      <c r="F303" s="45" t="str">
        <f t="shared" si="68"/>
        <v>-</v>
      </c>
    </row>
    <row r="304" spans="1:6" ht="12.75" customHeight="1" x14ac:dyDescent="0.2">
      <c r="A304" s="63">
        <v>96</v>
      </c>
      <c r="B304" s="219" t="s">
        <v>601</v>
      </c>
      <c r="C304" s="246" t="s">
        <v>602</v>
      </c>
      <c r="D304" s="194">
        <v>1592.24</v>
      </c>
      <c r="E304" s="194">
        <v>0</v>
      </c>
      <c r="F304" s="45">
        <f t="shared" si="68"/>
        <v>0</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v>0</v>
      </c>
      <c r="F323" s="45" t="str">
        <f t="shared" si="72"/>
        <v>-</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30007.83</v>
      </c>
      <c r="E360" s="60">
        <f t="shared" si="86"/>
        <v>28818.760000000002</v>
      </c>
      <c r="F360" s="45">
        <f t="shared" si="72"/>
        <v>96.037467554301656</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30007.83</v>
      </c>
      <c r="E373" s="60">
        <f t="shared" si="90"/>
        <v>28818.760000000002</v>
      </c>
      <c r="F373" s="45">
        <f t="shared" si="72"/>
        <v>96.037467554301656</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28648.240000000002</v>
      </c>
      <c r="E379" s="60">
        <f t="shared" si="92"/>
        <v>23050.52</v>
      </c>
      <c r="F379" s="45">
        <f t="shared" si="72"/>
        <v>80.460509965010061</v>
      </c>
    </row>
    <row r="380" spans="1:6" ht="12.75" customHeight="1" x14ac:dyDescent="0.2">
      <c r="A380" s="63">
        <v>4221</v>
      </c>
      <c r="B380" s="64" t="s">
        <v>648</v>
      </c>
      <c r="C380" s="246" t="s">
        <v>740</v>
      </c>
      <c r="D380" s="194">
        <v>28648.240000000002</v>
      </c>
      <c r="E380" s="194">
        <v>21345.200000000001</v>
      </c>
      <c r="F380" s="45">
        <f t="shared" si="72"/>
        <v>74.507892980511187</v>
      </c>
    </row>
    <row r="381" spans="1:6" ht="12.75" customHeight="1" x14ac:dyDescent="0.2">
      <c r="A381" s="63">
        <v>4222</v>
      </c>
      <c r="B381" s="64" t="s">
        <v>741</v>
      </c>
      <c r="C381" s="246" t="s">
        <v>742</v>
      </c>
      <c r="D381" s="194">
        <v>0</v>
      </c>
      <c r="E381" s="194">
        <v>1024.8800000000001</v>
      </c>
      <c r="F381" s="45" t="str">
        <f t="shared" si="72"/>
        <v>-</v>
      </c>
    </row>
    <row r="382" spans="1:6" ht="12.75" customHeight="1" x14ac:dyDescent="0.2">
      <c r="A382" s="63">
        <v>4223</v>
      </c>
      <c r="B382" s="64" t="s">
        <v>652</v>
      </c>
      <c r="C382" s="246" t="s">
        <v>743</v>
      </c>
      <c r="D382" s="194">
        <v>0</v>
      </c>
      <c r="E382" s="194">
        <v>0</v>
      </c>
      <c r="F382" s="45" t="str">
        <f t="shared" si="72"/>
        <v>-</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680.44</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v>0</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1359.59</v>
      </c>
      <c r="E393" s="60">
        <f t="shared" si="94"/>
        <v>5768.24</v>
      </c>
      <c r="F393" s="45">
        <f t="shared" si="72"/>
        <v>424.26319699321118</v>
      </c>
    </row>
    <row r="394" spans="1:6" ht="12.75" customHeight="1" x14ac:dyDescent="0.2">
      <c r="A394" s="63">
        <v>4241</v>
      </c>
      <c r="B394" s="64" t="s">
        <v>757</v>
      </c>
      <c r="C394" s="246" t="s">
        <v>758</v>
      </c>
      <c r="D394" s="194">
        <v>1359.59</v>
      </c>
      <c r="E394" s="194">
        <v>5768.24</v>
      </c>
      <c r="F394" s="45">
        <f t="shared" si="72"/>
        <v>424.26319699321118</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0</v>
      </c>
      <c r="E404" s="194">
        <v>0</v>
      </c>
      <c r="F404" s="45" t="str">
        <f t="shared" si="72"/>
        <v>-</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v>0</v>
      </c>
      <c r="E413" s="194">
        <v>0</v>
      </c>
      <c r="F413" s="45" t="str">
        <f t="shared" si="72"/>
        <v>-</v>
      </c>
    </row>
    <row r="414" spans="1:6" ht="12.75" customHeight="1" x14ac:dyDescent="0.2">
      <c r="A414" s="63">
        <v>452</v>
      </c>
      <c r="B414" s="64" t="s">
        <v>787</v>
      </c>
      <c r="C414" s="246" t="s">
        <v>788</v>
      </c>
      <c r="D414" s="194">
        <v>0</v>
      </c>
      <c r="E414" s="194">
        <v>0</v>
      </c>
      <c r="F414" s="45" t="str">
        <f t="shared" si="72"/>
        <v>-</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30007.83</v>
      </c>
      <c r="E418" s="60">
        <f t="shared" si="102"/>
        <v>28818.760000000002</v>
      </c>
      <c r="F418" s="45">
        <f t="shared" si="72"/>
        <v>96.037467554301656</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0</v>
      </c>
      <c r="E420" s="194">
        <v>0</v>
      </c>
      <c r="F420" s="45" t="str">
        <f t="shared" si="72"/>
        <v>-</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3489109.39</v>
      </c>
      <c r="E422" s="60">
        <f>E6+E308</f>
        <v>3435459</v>
      </c>
      <c r="F422" s="45">
        <f t="shared" si="72"/>
        <v>98.462347149282124</v>
      </c>
    </row>
    <row r="423" spans="1:6" ht="12.75" customHeight="1" x14ac:dyDescent="0.2">
      <c r="A423" s="63" t="s">
        <v>582</v>
      </c>
      <c r="B423" s="64" t="s">
        <v>805</v>
      </c>
      <c r="C423" s="246" t="s">
        <v>806</v>
      </c>
      <c r="D423" s="60">
        <f t="shared" ref="D423:E423" si="103">D299+D360</f>
        <v>3806906.78</v>
      </c>
      <c r="E423" s="60">
        <f t="shared" si="103"/>
        <v>2911782.7999999993</v>
      </c>
      <c r="F423" s="45">
        <f t="shared" si="72"/>
        <v>76.486842685441317</v>
      </c>
    </row>
    <row r="424" spans="1:6" ht="12.75" customHeight="1" x14ac:dyDescent="0.2">
      <c r="A424" s="63" t="s">
        <v>582</v>
      </c>
      <c r="B424" s="64" t="s">
        <v>807</v>
      </c>
      <c r="C424" s="246" t="s">
        <v>808</v>
      </c>
      <c r="D424" s="60">
        <f t="shared" ref="D424:E424" si="104">IF(D422&gt;=D423,D422-D423,0)</f>
        <v>0</v>
      </c>
      <c r="E424" s="60">
        <f t="shared" si="104"/>
        <v>523676.20000000065</v>
      </c>
      <c r="F424" s="45" t="str">
        <f t="shared" si="72"/>
        <v>-</v>
      </c>
    </row>
    <row r="425" spans="1:6" ht="12.75" customHeight="1" x14ac:dyDescent="0.2">
      <c r="A425" s="63" t="s">
        <v>582</v>
      </c>
      <c r="B425" s="64" t="s">
        <v>809</v>
      </c>
      <c r="C425" s="246" t="s">
        <v>810</v>
      </c>
      <c r="D425" s="60">
        <f t="shared" ref="D425:E425" si="105">IF(D423&gt;=D422,D423-D422,0)</f>
        <v>317797.38999999966</v>
      </c>
      <c r="E425" s="60">
        <f t="shared" si="105"/>
        <v>0</v>
      </c>
      <c r="F425" s="45">
        <f t="shared" si="72"/>
        <v>0</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0</v>
      </c>
      <c r="E427" s="60">
        <f t="shared" si="107"/>
        <v>236477.59</v>
      </c>
      <c r="F427" s="45" t="str">
        <f t="shared" si="72"/>
        <v>-</v>
      </c>
    </row>
    <row r="428" spans="1:6" ht="24" x14ac:dyDescent="0.2">
      <c r="A428" s="248" t="s">
        <v>816</v>
      </c>
      <c r="B428" s="242" t="s">
        <v>817</v>
      </c>
      <c r="C428" s="249" t="s">
        <v>818</v>
      </c>
      <c r="D428" s="81">
        <f t="shared" ref="D428:E428" si="108">D304+D421</f>
        <v>1592.24</v>
      </c>
      <c r="E428" s="81">
        <f t="shared" si="108"/>
        <v>0</v>
      </c>
      <c r="F428" s="61">
        <f t="shared" si="72"/>
        <v>0</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v>0</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v>0</v>
      </c>
      <c r="F610" s="45" t="str">
        <f t="shared" si="109"/>
        <v>-</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83356.899999999994</v>
      </c>
      <c r="E641" s="194">
        <v>0</v>
      </c>
      <c r="F641" s="45">
        <f t="shared" si="109"/>
        <v>0</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3489109.39</v>
      </c>
      <c r="E643" s="60">
        <f>E422+E430</f>
        <v>3435459</v>
      </c>
      <c r="F643" s="45">
        <f t="shared" si="109"/>
        <v>98.462347149282124</v>
      </c>
    </row>
    <row r="644" spans="1:6" ht="12.75" customHeight="1" x14ac:dyDescent="0.2">
      <c r="A644" s="63" t="s">
        <v>582</v>
      </c>
      <c r="B644" s="64" t="s">
        <v>1238</v>
      </c>
      <c r="C644" s="246" t="s">
        <v>1239</v>
      </c>
      <c r="D644" s="60">
        <f>D423+D535</f>
        <v>3806906.78</v>
      </c>
      <c r="E644" s="60">
        <f>E423+E535</f>
        <v>2911782.7999999993</v>
      </c>
      <c r="F644" s="45">
        <f t="shared" si="109"/>
        <v>76.486842685441317</v>
      </c>
    </row>
    <row r="645" spans="1:6" ht="12.75" customHeight="1" x14ac:dyDescent="0.2">
      <c r="A645" s="63" t="s">
        <v>582</v>
      </c>
      <c r="B645" s="64" t="s">
        <v>1240</v>
      </c>
      <c r="C645" s="246" t="s">
        <v>1241</v>
      </c>
      <c r="D645" s="60">
        <f t="shared" ref="D645:E645" si="163">IF(D643&gt;=D644,D643-D644,0)</f>
        <v>0</v>
      </c>
      <c r="E645" s="60">
        <f t="shared" si="163"/>
        <v>523676.20000000065</v>
      </c>
      <c r="F645" s="45" t="str">
        <f t="shared" si="109"/>
        <v>-</v>
      </c>
    </row>
    <row r="646" spans="1:6" ht="12.75" customHeight="1" x14ac:dyDescent="0.2">
      <c r="A646" s="63" t="s">
        <v>582</v>
      </c>
      <c r="B646" s="64" t="s">
        <v>1242</v>
      </c>
      <c r="C646" s="246" t="s">
        <v>1243</v>
      </c>
      <c r="D646" s="60">
        <f t="shared" ref="D646:E646" si="164">IF(D644&gt;=D643,D644-D643,0)</f>
        <v>317797.38999999966</v>
      </c>
      <c r="E646" s="60">
        <f t="shared" si="164"/>
        <v>0</v>
      </c>
      <c r="F646" s="45">
        <f t="shared" si="109"/>
        <v>0</v>
      </c>
    </row>
    <row r="647" spans="1:6" ht="24" x14ac:dyDescent="0.2">
      <c r="A647" s="250" t="s">
        <v>1244</v>
      </c>
      <c r="B647" s="64" t="s">
        <v>1245</v>
      </c>
      <c r="C647" s="251" t="s">
        <v>1244</v>
      </c>
      <c r="D647" s="60">
        <f>IF(D426-D427+D641-D642&gt;=0,D426-D427+D641-D642,0)</f>
        <v>83356.899999999994</v>
      </c>
      <c r="E647" s="60">
        <f>IF(E426-E427+E641-E642&gt;=0,E426-E427+E641-E642,0)</f>
        <v>0</v>
      </c>
      <c r="F647" s="45">
        <f t="shared" si="109"/>
        <v>0</v>
      </c>
    </row>
    <row r="648" spans="1:6" ht="24" x14ac:dyDescent="0.2">
      <c r="A648" s="250" t="s">
        <v>1246</v>
      </c>
      <c r="B648" s="64" t="s">
        <v>1247</v>
      </c>
      <c r="C648" s="251" t="s">
        <v>1246</v>
      </c>
      <c r="D648" s="60">
        <f>IF(D427-D426+D642-D641&gt;=0,D427-D426+D642-D641,0)</f>
        <v>0</v>
      </c>
      <c r="E648" s="60">
        <f>IF(E427-E426+E642-E641&gt;=0,E427-E426+E642-E641,0)</f>
        <v>236477.59</v>
      </c>
      <c r="F648" s="45" t="str">
        <f t="shared" si="109"/>
        <v>-</v>
      </c>
    </row>
    <row r="649" spans="1:6" ht="24" x14ac:dyDescent="0.2">
      <c r="A649" s="63" t="s">
        <v>582</v>
      </c>
      <c r="B649" s="64" t="s">
        <v>1248</v>
      </c>
      <c r="C649" s="246" t="s">
        <v>1249</v>
      </c>
      <c r="D649" s="60">
        <f t="shared" ref="D649:E649" si="165">IF(D645+D647-D646-D648&gt;=0,D645+D647-D646-D648,0)</f>
        <v>0</v>
      </c>
      <c r="E649" s="60">
        <f t="shared" si="165"/>
        <v>287198.61000000068</v>
      </c>
      <c r="F649" s="45" t="str">
        <f t="shared" si="109"/>
        <v>-</v>
      </c>
    </row>
    <row r="650" spans="1:6" ht="24" x14ac:dyDescent="0.2">
      <c r="A650" s="63" t="s">
        <v>582</v>
      </c>
      <c r="B650" s="64" t="s">
        <v>1250</v>
      </c>
      <c r="C650" s="246" t="s">
        <v>1251</v>
      </c>
      <c r="D650" s="60">
        <f t="shared" ref="D650:E650" si="166">IF(D646+D648-D645-D647&gt;=0,D646+D648-D645-D647,0)</f>
        <v>234440.48999999967</v>
      </c>
      <c r="E650" s="60">
        <f t="shared" si="166"/>
        <v>0</v>
      </c>
      <c r="F650" s="45">
        <f t="shared" si="109"/>
        <v>0</v>
      </c>
    </row>
    <row r="651" spans="1:6" ht="24" x14ac:dyDescent="0.2">
      <c r="A651" s="248" t="s">
        <v>1252</v>
      </c>
      <c r="B651" s="184" t="s">
        <v>1253</v>
      </c>
      <c r="C651" s="249" t="s">
        <v>1252</v>
      </c>
      <c r="D651" s="196">
        <v>87676.19</v>
      </c>
      <c r="E651" s="196">
        <v>102751.32</v>
      </c>
      <c r="F651" s="61">
        <f t="shared" si="109"/>
        <v>117.19409796433902</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6" t="s">
        <v>1256</v>
      </c>
      <c r="D653" s="194">
        <v>192443.8</v>
      </c>
      <c r="E653" s="194">
        <v>614393.42000000004</v>
      </c>
      <c r="F653" s="45">
        <f t="shared" ref="F653:F740" si="167">IF(D653&lt;&gt;0,IF(E653/D653&gt;=100,"&gt;&gt;100",E653/D653*100),"-")</f>
        <v>319.25861991916605</v>
      </c>
    </row>
    <row r="654" spans="1:6" ht="12.75" customHeight="1" x14ac:dyDescent="0.2">
      <c r="A654" s="63" t="s">
        <v>1257</v>
      </c>
      <c r="B654" s="64" t="s">
        <v>1258</v>
      </c>
      <c r="C654" s="246" t="s">
        <v>1257</v>
      </c>
      <c r="D654" s="194">
        <v>2484334.7999999998</v>
      </c>
      <c r="E654" s="194">
        <v>2208950.11</v>
      </c>
      <c r="F654" s="45">
        <f t="shared" si="167"/>
        <v>88.915153867345097</v>
      </c>
    </row>
    <row r="655" spans="1:6" ht="12.75" customHeight="1" x14ac:dyDescent="0.2">
      <c r="A655" s="63" t="s">
        <v>1259</v>
      </c>
      <c r="B655" s="64" t="s">
        <v>1260</v>
      </c>
      <c r="C655" s="246" t="s">
        <v>1259</v>
      </c>
      <c r="D655" s="194">
        <v>2062385.18</v>
      </c>
      <c r="E655" s="194">
        <v>2497032.9900000002</v>
      </c>
      <c r="F655" s="45">
        <f t="shared" si="167"/>
        <v>121.07500646411744</v>
      </c>
    </row>
    <row r="656" spans="1:6" ht="24" x14ac:dyDescent="0.2">
      <c r="A656" s="63">
        <v>11</v>
      </c>
      <c r="B656" s="64" t="s">
        <v>1261</v>
      </c>
      <c r="C656" s="246" t="s">
        <v>1262</v>
      </c>
      <c r="D656" s="60">
        <f t="shared" ref="D656:E656" si="168">+D653+D654-D655</f>
        <v>614393.41999999969</v>
      </c>
      <c r="E656" s="60">
        <f t="shared" si="168"/>
        <v>326310.53999999957</v>
      </c>
      <c r="F656" s="45">
        <f t="shared" si="167"/>
        <v>53.11100825265995</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24</v>
      </c>
      <c r="E658" s="252">
        <v>25</v>
      </c>
      <c r="F658" s="45">
        <f t="shared" si="167"/>
        <v>104.16666666666667</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24</v>
      </c>
      <c r="E660" s="252">
        <v>25</v>
      </c>
      <c r="F660" s="45">
        <f t="shared" si="167"/>
        <v>104.16666666666667</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c r="E663" s="192">
        <v>0</v>
      </c>
      <c r="F663" s="71" t="str">
        <f t="shared" si="167"/>
        <v>-</v>
      </c>
    </row>
    <row r="664" spans="1:6" ht="12.75" customHeight="1" x14ac:dyDescent="0.2">
      <c r="A664" s="70" t="s">
        <v>1278</v>
      </c>
      <c r="B664" s="65" t="s">
        <v>1279</v>
      </c>
      <c r="C664" s="276" t="s">
        <v>1278</v>
      </c>
      <c r="D664" s="192"/>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192"/>
      <c r="E711" s="192">
        <v>0</v>
      </c>
      <c r="F711" s="71" t="str">
        <f t="shared" si="167"/>
        <v>-</v>
      </c>
    </row>
    <row r="712" spans="1:6" ht="12.75" customHeight="1" x14ac:dyDescent="0.2">
      <c r="A712" s="70" t="s">
        <v>1359</v>
      </c>
      <c r="B712" s="65" t="s">
        <v>1360</v>
      </c>
      <c r="C712" s="276" t="s">
        <v>1359</v>
      </c>
      <c r="D712" s="192"/>
      <c r="E712" s="192">
        <v>0</v>
      </c>
      <c r="F712" s="71" t="str">
        <f t="shared" si="167"/>
        <v>-</v>
      </c>
    </row>
    <row r="713" spans="1:6" ht="24" x14ac:dyDescent="0.2">
      <c r="A713" s="70" t="s">
        <v>1361</v>
      </c>
      <c r="B713" s="65" t="s">
        <v>1362</v>
      </c>
      <c r="C713" s="276" t="s">
        <v>1361</v>
      </c>
      <c r="D713" s="192"/>
      <c r="E713" s="192">
        <v>0</v>
      </c>
      <c r="F713" s="71" t="str">
        <f t="shared" si="167"/>
        <v>-</v>
      </c>
    </row>
    <row r="714" spans="1:6" ht="12" x14ac:dyDescent="0.2">
      <c r="A714" s="70" t="s">
        <v>1363</v>
      </c>
      <c r="B714" s="65" t="s">
        <v>1364</v>
      </c>
      <c r="C714" s="276" t="s">
        <v>1363</v>
      </c>
      <c r="D714" s="192"/>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c r="E722" s="192">
        <v>0</v>
      </c>
      <c r="F722" s="71" t="str">
        <f t="shared" si="167"/>
        <v>-</v>
      </c>
    </row>
    <row r="723" spans="1:6" ht="12" x14ac:dyDescent="0.2">
      <c r="A723" s="70" t="s">
        <v>1381</v>
      </c>
      <c r="B723" s="65" t="s">
        <v>1382</v>
      </c>
      <c r="C723" s="276" t="s">
        <v>1381</v>
      </c>
      <c r="D723" s="192"/>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192"/>
      <c r="E730" s="192">
        <v>0</v>
      </c>
      <c r="F730" s="71" t="str">
        <f t="shared" si="167"/>
        <v>-</v>
      </c>
    </row>
    <row r="731" spans="1:6" ht="24" x14ac:dyDescent="0.2">
      <c r="A731" s="70">
        <v>66345</v>
      </c>
      <c r="B731" s="65" t="s">
        <v>1393</v>
      </c>
      <c r="C731" s="276">
        <v>66345</v>
      </c>
      <c r="D731" s="192"/>
      <c r="E731" s="192">
        <v>0</v>
      </c>
      <c r="F731" s="71" t="str">
        <f t="shared" si="167"/>
        <v>-</v>
      </c>
    </row>
    <row r="732" spans="1:6" ht="12.75" customHeight="1" x14ac:dyDescent="0.2">
      <c r="A732" s="70">
        <v>31214</v>
      </c>
      <c r="B732" s="65" t="s">
        <v>1394</v>
      </c>
      <c r="C732" s="277" t="s">
        <v>1395</v>
      </c>
      <c r="D732" s="192">
        <v>0</v>
      </c>
      <c r="E732" s="192">
        <v>0</v>
      </c>
      <c r="F732" s="71" t="str">
        <f t="shared" si="167"/>
        <v>-</v>
      </c>
    </row>
    <row r="733" spans="1:6" ht="12.75" customHeight="1" x14ac:dyDescent="0.2">
      <c r="A733" s="70">
        <v>31215</v>
      </c>
      <c r="B733" s="65" t="s">
        <v>1396</v>
      </c>
      <c r="C733" s="277" t="s">
        <v>1397</v>
      </c>
      <c r="D733" s="192">
        <v>0</v>
      </c>
      <c r="E733" s="192">
        <v>441.44</v>
      </c>
      <c r="F733" s="71" t="str">
        <f t="shared" si="167"/>
        <v>-</v>
      </c>
    </row>
    <row r="734" spans="1:6" ht="12.75" customHeight="1" x14ac:dyDescent="0.2">
      <c r="A734" s="70">
        <v>32121</v>
      </c>
      <c r="B734" s="65" t="s">
        <v>1398</v>
      </c>
      <c r="C734" s="277" t="s">
        <v>1399</v>
      </c>
      <c r="D734" s="192">
        <v>9675.34</v>
      </c>
      <c r="E734" s="192">
        <v>9142.44</v>
      </c>
      <c r="F734" s="71">
        <f t="shared" si="167"/>
        <v>94.49218322043464</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0</v>
      </c>
      <c r="E736" s="194">
        <v>333.78</v>
      </c>
      <c r="F736" s="45" t="str">
        <f t="shared" si="167"/>
        <v>-</v>
      </c>
    </row>
    <row r="737" spans="1:6" ht="12.75" customHeight="1" x14ac:dyDescent="0.2">
      <c r="A737" s="63" t="s">
        <v>1404</v>
      </c>
      <c r="B737" s="64" t="s">
        <v>1405</v>
      </c>
      <c r="C737" s="246" t="s">
        <v>1404</v>
      </c>
      <c r="D737" s="194">
        <v>7462.76</v>
      </c>
      <c r="E737" s="194">
        <v>2088.5</v>
      </c>
      <c r="F737" s="45">
        <f t="shared" si="167"/>
        <v>27.985624621453724</v>
      </c>
    </row>
    <row r="738" spans="1:6" ht="12.75" customHeight="1" x14ac:dyDescent="0.2">
      <c r="A738" s="63" t="s">
        <v>1406</v>
      </c>
      <c r="B738" s="64" t="s">
        <v>1407</v>
      </c>
      <c r="C738" s="246" t="s">
        <v>1406</v>
      </c>
      <c r="D738" s="194">
        <v>374.15</v>
      </c>
      <c r="E738" s="194">
        <v>2326.84</v>
      </c>
      <c r="F738" s="45">
        <f t="shared" si="167"/>
        <v>621.900307363357</v>
      </c>
    </row>
    <row r="739" spans="1:6" ht="12.75" customHeight="1" x14ac:dyDescent="0.2">
      <c r="A739" s="70" t="s">
        <v>1408</v>
      </c>
      <c r="B739" s="65" t="s">
        <v>1409</v>
      </c>
      <c r="C739" s="277" t="s">
        <v>1408</v>
      </c>
      <c r="D739" s="192">
        <v>0</v>
      </c>
      <c r="E739" s="192">
        <v>10321.530000000001</v>
      </c>
      <c r="F739" s="71" t="str">
        <f t="shared" si="167"/>
        <v>-</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7511.44</v>
      </c>
      <c r="E741" s="192">
        <v>10703.47</v>
      </c>
      <c r="F741" s="71">
        <f t="shared" ref="F741:F1006" si="169">IF(D741&lt;&gt;0,IF(E741/D741&gt;=100,"&gt;&gt;100",E741/D741*100),"-")</f>
        <v>142.49558007519195</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26.54</v>
      </c>
      <c r="E743" s="192">
        <v>0</v>
      </c>
      <c r="F743" s="71">
        <f t="shared" ref="F743:F744" si="170">IF(D743&lt;&gt;0,IF(E743/D743&gt;=100,"&gt;&gt;100",E743/D743*100),"-")</f>
        <v>0</v>
      </c>
    </row>
    <row r="744" spans="1:6" ht="12.75" customHeight="1" x14ac:dyDescent="0.2">
      <c r="A744" s="70" t="s">
        <v>1418</v>
      </c>
      <c r="B744" s="65" t="s">
        <v>1419</v>
      </c>
      <c r="C744" s="276" t="s">
        <v>1418</v>
      </c>
      <c r="D744" s="192">
        <v>0</v>
      </c>
      <c r="E744" s="192">
        <v>2328</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326">
        <v>0</v>
      </c>
      <c r="F747" s="71" t="str">
        <f t="shared" si="169"/>
        <v>-</v>
      </c>
    </row>
    <row r="748" spans="1:6" ht="12.75" customHeight="1" x14ac:dyDescent="0.2">
      <c r="A748" s="70">
        <v>34122</v>
      </c>
      <c r="B748" s="65" t="s">
        <v>1426</v>
      </c>
      <c r="C748" s="277" t="s">
        <v>1427</v>
      </c>
      <c r="D748" s="192">
        <v>0</v>
      </c>
      <c r="E748" s="326">
        <v>0</v>
      </c>
      <c r="F748" s="71" t="str">
        <f t="shared" si="169"/>
        <v>-</v>
      </c>
    </row>
    <row r="749" spans="1:6" ht="12.75" customHeight="1" x14ac:dyDescent="0.2">
      <c r="A749" s="70">
        <v>34131</v>
      </c>
      <c r="B749" s="65" t="s">
        <v>1428</v>
      </c>
      <c r="C749" s="277" t="s">
        <v>1429</v>
      </c>
      <c r="D749" s="192">
        <v>0</v>
      </c>
      <c r="E749" s="326">
        <v>0</v>
      </c>
      <c r="F749" s="71" t="str">
        <f t="shared" si="169"/>
        <v>-</v>
      </c>
    </row>
    <row r="750" spans="1:6" ht="12.75" customHeight="1" x14ac:dyDescent="0.2">
      <c r="A750" s="70">
        <v>34132</v>
      </c>
      <c r="B750" s="65" t="s">
        <v>1430</v>
      </c>
      <c r="C750" s="277" t="s">
        <v>1431</v>
      </c>
      <c r="D750" s="192">
        <v>0</v>
      </c>
      <c r="E750" s="326">
        <v>0</v>
      </c>
      <c r="F750" s="71" t="str">
        <f t="shared" si="169"/>
        <v>-</v>
      </c>
    </row>
    <row r="751" spans="1:6" ht="12.75" customHeight="1" x14ac:dyDescent="0.2">
      <c r="A751" s="70">
        <v>34191</v>
      </c>
      <c r="B751" s="65" t="s">
        <v>1432</v>
      </c>
      <c r="C751" s="277" t="s">
        <v>1433</v>
      </c>
      <c r="D751" s="192">
        <v>0</v>
      </c>
      <c r="E751" s="326">
        <v>0</v>
      </c>
      <c r="F751" s="71" t="str">
        <f t="shared" si="169"/>
        <v>-</v>
      </c>
    </row>
    <row r="752" spans="1:6" ht="12.75" customHeight="1" x14ac:dyDescent="0.2">
      <c r="A752" s="70">
        <v>34192</v>
      </c>
      <c r="B752" s="65" t="s">
        <v>1434</v>
      </c>
      <c r="C752" s="277" t="s">
        <v>1435</v>
      </c>
      <c r="D752" s="192">
        <v>0</v>
      </c>
      <c r="E752" s="326">
        <v>0</v>
      </c>
      <c r="F752" s="71" t="str">
        <f t="shared" si="169"/>
        <v>-</v>
      </c>
    </row>
    <row r="753" spans="1:6" ht="12.75" customHeight="1" x14ac:dyDescent="0.2">
      <c r="A753" s="70">
        <v>34213</v>
      </c>
      <c r="B753" s="65" t="s">
        <v>1436</v>
      </c>
      <c r="C753" s="277" t="s">
        <v>1437</v>
      </c>
      <c r="D753" s="192">
        <v>0</v>
      </c>
      <c r="E753" s="326">
        <v>0</v>
      </c>
      <c r="F753" s="71" t="str">
        <f t="shared" si="169"/>
        <v>-</v>
      </c>
    </row>
    <row r="754" spans="1:6" ht="12.75" customHeight="1" x14ac:dyDescent="0.2">
      <c r="A754" s="63">
        <v>34214</v>
      </c>
      <c r="B754" s="64" t="s">
        <v>1438</v>
      </c>
      <c r="C754" s="246" t="s">
        <v>1439</v>
      </c>
      <c r="D754" s="194">
        <v>0</v>
      </c>
      <c r="E754" s="326">
        <v>0</v>
      </c>
      <c r="F754" s="45" t="str">
        <f t="shared" si="169"/>
        <v>-</v>
      </c>
    </row>
    <row r="755" spans="1:6" ht="12.75" customHeight="1" x14ac:dyDescent="0.2">
      <c r="A755" s="63">
        <v>34215</v>
      </c>
      <c r="B755" s="64" t="s">
        <v>1440</v>
      </c>
      <c r="C755" s="246" t="s">
        <v>1441</v>
      </c>
      <c r="D755" s="194">
        <v>0</v>
      </c>
      <c r="E755" s="326">
        <v>0</v>
      </c>
      <c r="F755" s="45" t="str">
        <f t="shared" si="169"/>
        <v>-</v>
      </c>
    </row>
    <row r="756" spans="1:6" ht="12.75" customHeight="1" x14ac:dyDescent="0.2">
      <c r="A756" s="63">
        <v>34216</v>
      </c>
      <c r="B756" s="64" t="s">
        <v>1442</v>
      </c>
      <c r="C756" s="246" t="s">
        <v>1443</v>
      </c>
      <c r="D756" s="194">
        <v>0</v>
      </c>
      <c r="E756" s="326">
        <v>0</v>
      </c>
      <c r="F756" s="45" t="str">
        <f t="shared" si="169"/>
        <v>-</v>
      </c>
    </row>
    <row r="757" spans="1:6" ht="12.75" customHeight="1" x14ac:dyDescent="0.2">
      <c r="A757" s="63">
        <v>34222</v>
      </c>
      <c r="B757" s="64" t="s">
        <v>1444</v>
      </c>
      <c r="C757" s="246" t="s">
        <v>1445</v>
      </c>
      <c r="D757" s="194">
        <v>0</v>
      </c>
      <c r="E757" s="326">
        <v>0</v>
      </c>
      <c r="F757" s="45" t="str">
        <f t="shared" si="169"/>
        <v>-</v>
      </c>
    </row>
    <row r="758" spans="1:6" ht="12.75" customHeight="1" x14ac:dyDescent="0.2">
      <c r="A758" s="63">
        <v>34223</v>
      </c>
      <c r="B758" s="64" t="s">
        <v>1446</v>
      </c>
      <c r="C758" s="246" t="s">
        <v>1447</v>
      </c>
      <c r="D758" s="194">
        <v>0</v>
      </c>
      <c r="E758" s="326">
        <v>0</v>
      </c>
      <c r="F758" s="45" t="str">
        <f t="shared" si="169"/>
        <v>-</v>
      </c>
    </row>
    <row r="759" spans="1:6" ht="24" x14ac:dyDescent="0.2">
      <c r="A759" s="63">
        <v>34224</v>
      </c>
      <c r="B759" s="64" t="s">
        <v>1448</v>
      </c>
      <c r="C759" s="246" t="s">
        <v>1449</v>
      </c>
      <c r="D759" s="194">
        <v>0</v>
      </c>
      <c r="E759" s="326">
        <v>0</v>
      </c>
      <c r="F759" s="45" t="str">
        <f t="shared" si="169"/>
        <v>-</v>
      </c>
    </row>
    <row r="760" spans="1:6" ht="24" x14ac:dyDescent="0.2">
      <c r="A760" s="63">
        <v>34233</v>
      </c>
      <c r="B760" s="64" t="s">
        <v>1450</v>
      </c>
      <c r="C760" s="246" t="s">
        <v>1451</v>
      </c>
      <c r="D760" s="194">
        <v>0</v>
      </c>
      <c r="E760" s="326">
        <v>0</v>
      </c>
      <c r="F760" s="45" t="str">
        <f t="shared" si="169"/>
        <v>-</v>
      </c>
    </row>
    <row r="761" spans="1:6" ht="24" x14ac:dyDescent="0.2">
      <c r="A761" s="63">
        <v>34234</v>
      </c>
      <c r="B761" s="183" t="s">
        <v>1452</v>
      </c>
      <c r="C761" s="246" t="s">
        <v>1453</v>
      </c>
      <c r="D761" s="194">
        <v>0</v>
      </c>
      <c r="E761" s="326">
        <v>0</v>
      </c>
      <c r="F761" s="45" t="str">
        <f t="shared" si="169"/>
        <v>-</v>
      </c>
    </row>
    <row r="762" spans="1:6" ht="24" x14ac:dyDescent="0.2">
      <c r="A762" s="63">
        <v>34235</v>
      </c>
      <c r="B762" s="183" t="s">
        <v>1454</v>
      </c>
      <c r="C762" s="246" t="s">
        <v>1455</v>
      </c>
      <c r="D762" s="194">
        <v>0</v>
      </c>
      <c r="E762" s="326">
        <v>0</v>
      </c>
      <c r="F762" s="45" t="str">
        <f t="shared" si="169"/>
        <v>-</v>
      </c>
    </row>
    <row r="763" spans="1:6" ht="12.75" customHeight="1" x14ac:dyDescent="0.2">
      <c r="A763" s="63">
        <v>34236</v>
      </c>
      <c r="B763" s="64" t="s">
        <v>1456</v>
      </c>
      <c r="C763" s="246" t="s">
        <v>1457</v>
      </c>
      <c r="D763" s="194">
        <v>0</v>
      </c>
      <c r="E763" s="326">
        <v>0</v>
      </c>
      <c r="F763" s="45" t="str">
        <f t="shared" si="169"/>
        <v>-</v>
      </c>
    </row>
    <row r="764" spans="1:6" ht="12.75" customHeight="1" x14ac:dyDescent="0.2">
      <c r="A764" s="63">
        <v>34237</v>
      </c>
      <c r="B764" s="64" t="s">
        <v>1458</v>
      </c>
      <c r="C764" s="246" t="s">
        <v>1459</v>
      </c>
      <c r="D764" s="194">
        <v>0</v>
      </c>
      <c r="E764" s="326">
        <v>0</v>
      </c>
      <c r="F764" s="45" t="str">
        <f t="shared" si="169"/>
        <v>-</v>
      </c>
    </row>
    <row r="765" spans="1:6" ht="12.75" customHeight="1" x14ac:dyDescent="0.2">
      <c r="A765" s="63">
        <v>34238</v>
      </c>
      <c r="B765" s="64" t="s">
        <v>1460</v>
      </c>
      <c r="C765" s="246" t="s">
        <v>1461</v>
      </c>
      <c r="D765" s="194">
        <v>0</v>
      </c>
      <c r="E765" s="326">
        <v>0</v>
      </c>
      <c r="F765" s="45" t="str">
        <f t="shared" si="169"/>
        <v>-</v>
      </c>
    </row>
    <row r="766" spans="1:6" ht="24" x14ac:dyDescent="0.2">
      <c r="A766" s="63">
        <v>34273</v>
      </c>
      <c r="B766" s="64" t="s">
        <v>1462</v>
      </c>
      <c r="C766" s="246" t="s">
        <v>1463</v>
      </c>
      <c r="D766" s="194">
        <v>0</v>
      </c>
      <c r="E766" s="326">
        <v>0</v>
      </c>
      <c r="F766" s="45" t="str">
        <f t="shared" si="169"/>
        <v>-</v>
      </c>
    </row>
    <row r="767" spans="1:6" ht="12.75" customHeight="1" x14ac:dyDescent="0.2">
      <c r="A767" s="63">
        <v>34274</v>
      </c>
      <c r="B767" s="64" t="s">
        <v>1464</v>
      </c>
      <c r="C767" s="246" t="s">
        <v>1465</v>
      </c>
      <c r="D767" s="194">
        <v>0</v>
      </c>
      <c r="E767" s="326">
        <v>0</v>
      </c>
      <c r="F767" s="45" t="str">
        <f t="shared" si="169"/>
        <v>-</v>
      </c>
    </row>
    <row r="768" spans="1:6" ht="12.75" customHeight="1" x14ac:dyDescent="0.2">
      <c r="A768" s="63">
        <v>34275</v>
      </c>
      <c r="B768" s="64" t="s">
        <v>1466</v>
      </c>
      <c r="C768" s="246" t="s">
        <v>1467</v>
      </c>
      <c r="D768" s="194">
        <v>0</v>
      </c>
      <c r="E768" s="326">
        <v>0</v>
      </c>
      <c r="F768" s="45" t="str">
        <f t="shared" si="169"/>
        <v>-</v>
      </c>
    </row>
    <row r="769" spans="1:6" ht="12.75" customHeight="1" x14ac:dyDescent="0.2">
      <c r="A769" s="63">
        <v>34281</v>
      </c>
      <c r="B769" s="64" t="s">
        <v>1468</v>
      </c>
      <c r="C769" s="246" t="s">
        <v>1469</v>
      </c>
      <c r="D769" s="194">
        <v>0</v>
      </c>
      <c r="E769" s="326">
        <v>0</v>
      </c>
      <c r="F769" s="45" t="str">
        <f t="shared" si="169"/>
        <v>-</v>
      </c>
    </row>
    <row r="770" spans="1:6" ht="12.75" customHeight="1" x14ac:dyDescent="0.2">
      <c r="A770" s="70">
        <v>34282</v>
      </c>
      <c r="B770" s="65" t="s">
        <v>1470</v>
      </c>
      <c r="C770" s="277" t="s">
        <v>1471</v>
      </c>
      <c r="D770" s="192">
        <v>0</v>
      </c>
      <c r="E770" s="326">
        <v>0</v>
      </c>
      <c r="F770" s="71" t="str">
        <f t="shared" si="169"/>
        <v>-</v>
      </c>
    </row>
    <row r="771" spans="1:6" ht="12.75" customHeight="1" x14ac:dyDescent="0.2">
      <c r="A771" s="70">
        <v>34283</v>
      </c>
      <c r="B771" s="65" t="s">
        <v>1472</v>
      </c>
      <c r="C771" s="277" t="s">
        <v>1473</v>
      </c>
      <c r="D771" s="192">
        <v>0</v>
      </c>
      <c r="E771" s="326">
        <v>0</v>
      </c>
      <c r="F771" s="71" t="str">
        <f t="shared" si="169"/>
        <v>-</v>
      </c>
    </row>
    <row r="772" spans="1:6" ht="12.75" customHeight="1" x14ac:dyDescent="0.2">
      <c r="A772" s="70">
        <v>34284</v>
      </c>
      <c r="B772" s="65" t="s">
        <v>1474</v>
      </c>
      <c r="C772" s="277" t="s">
        <v>1475</v>
      </c>
      <c r="D772" s="192">
        <v>0</v>
      </c>
      <c r="E772" s="326">
        <v>0</v>
      </c>
      <c r="F772" s="71" t="str">
        <f t="shared" si="169"/>
        <v>-</v>
      </c>
    </row>
    <row r="773" spans="1:6" ht="12.75" customHeight="1" x14ac:dyDescent="0.2">
      <c r="A773" s="70">
        <v>34285</v>
      </c>
      <c r="B773" s="65" t="s">
        <v>1476</v>
      </c>
      <c r="C773" s="277" t="s">
        <v>1477</v>
      </c>
      <c r="D773" s="192">
        <v>0</v>
      </c>
      <c r="E773" s="326">
        <v>0</v>
      </c>
      <c r="F773" s="71" t="str">
        <f t="shared" si="169"/>
        <v>-</v>
      </c>
    </row>
    <row r="774" spans="1:6" ht="24" x14ac:dyDescent="0.2">
      <c r="A774" s="70">
        <v>34286</v>
      </c>
      <c r="B774" s="182" t="s">
        <v>1478</v>
      </c>
      <c r="C774" s="277" t="s">
        <v>1479</v>
      </c>
      <c r="D774" s="192">
        <v>0</v>
      </c>
      <c r="E774" s="326">
        <v>0</v>
      </c>
      <c r="F774" s="71" t="str">
        <f t="shared" si="169"/>
        <v>-</v>
      </c>
    </row>
    <row r="775" spans="1:6" ht="12" x14ac:dyDescent="0.2">
      <c r="A775" s="70">
        <v>34287</v>
      </c>
      <c r="B775" s="65" t="s">
        <v>1480</v>
      </c>
      <c r="C775" s="277" t="s">
        <v>1481</v>
      </c>
      <c r="D775" s="192">
        <v>0</v>
      </c>
      <c r="E775" s="326">
        <v>0</v>
      </c>
      <c r="F775" s="71" t="str">
        <f t="shared" si="169"/>
        <v>-</v>
      </c>
    </row>
    <row r="776" spans="1:6" ht="12.75" customHeight="1" x14ac:dyDescent="0.2">
      <c r="A776" s="70">
        <v>34341</v>
      </c>
      <c r="B776" s="65" t="s">
        <v>1482</v>
      </c>
      <c r="C776" s="277" t="s">
        <v>1483</v>
      </c>
      <c r="D776" s="192">
        <v>0</v>
      </c>
      <c r="E776" s="326">
        <v>0</v>
      </c>
      <c r="F776" s="71" t="str">
        <f t="shared" si="169"/>
        <v>-</v>
      </c>
    </row>
    <row r="777" spans="1:6" ht="12.75" customHeight="1" x14ac:dyDescent="0.2">
      <c r="A777" s="70">
        <v>35231</v>
      </c>
      <c r="B777" s="65" t="s">
        <v>1484</v>
      </c>
      <c r="C777" s="277" t="s">
        <v>1485</v>
      </c>
      <c r="D777" s="192">
        <v>0</v>
      </c>
      <c r="E777" s="326">
        <v>0</v>
      </c>
      <c r="F777" s="71" t="str">
        <f t="shared" si="169"/>
        <v>-</v>
      </c>
    </row>
    <row r="778" spans="1:6" ht="12.75" customHeight="1" x14ac:dyDescent="0.2">
      <c r="A778" s="70">
        <v>35232</v>
      </c>
      <c r="B778" s="65" t="s">
        <v>1486</v>
      </c>
      <c r="C778" s="277" t="s">
        <v>1487</v>
      </c>
      <c r="D778" s="192">
        <v>0</v>
      </c>
      <c r="E778" s="326">
        <v>0</v>
      </c>
      <c r="F778" s="71" t="str">
        <f t="shared" si="169"/>
        <v>-</v>
      </c>
    </row>
    <row r="779" spans="1:6" ht="12.75" customHeight="1" x14ac:dyDescent="0.2">
      <c r="A779" s="70">
        <v>36313</v>
      </c>
      <c r="B779" s="65" t="s">
        <v>1488</v>
      </c>
      <c r="C779" s="277" t="s">
        <v>1489</v>
      </c>
      <c r="D779" s="192">
        <v>0</v>
      </c>
      <c r="E779" s="326">
        <v>0</v>
      </c>
      <c r="F779" s="71" t="str">
        <f t="shared" si="169"/>
        <v>-</v>
      </c>
    </row>
    <row r="780" spans="1:6" ht="12.75" customHeight="1" x14ac:dyDescent="0.2">
      <c r="A780" s="70">
        <v>36314</v>
      </c>
      <c r="B780" s="65" t="s">
        <v>1490</v>
      </c>
      <c r="C780" s="277" t="s">
        <v>1491</v>
      </c>
      <c r="D780" s="192">
        <v>0</v>
      </c>
      <c r="E780" s="326">
        <v>0</v>
      </c>
      <c r="F780" s="71" t="str">
        <f t="shared" si="169"/>
        <v>-</v>
      </c>
    </row>
    <row r="781" spans="1:6" ht="12.75" customHeight="1" x14ac:dyDescent="0.2">
      <c r="A781" s="70">
        <v>36315</v>
      </c>
      <c r="B781" s="65" t="s">
        <v>1492</v>
      </c>
      <c r="C781" s="277" t="s">
        <v>1493</v>
      </c>
      <c r="D781" s="192">
        <v>0</v>
      </c>
      <c r="E781" s="326">
        <v>0</v>
      </c>
      <c r="F781" s="71" t="str">
        <f t="shared" si="169"/>
        <v>-</v>
      </c>
    </row>
    <row r="782" spans="1:6" ht="12.75" customHeight="1" x14ac:dyDescent="0.2">
      <c r="A782" s="70">
        <v>36316</v>
      </c>
      <c r="B782" s="65" t="s">
        <v>1494</v>
      </c>
      <c r="C782" s="277" t="s">
        <v>1495</v>
      </c>
      <c r="D782" s="192">
        <v>0</v>
      </c>
      <c r="E782" s="326">
        <v>0</v>
      </c>
      <c r="F782" s="71" t="str">
        <f t="shared" si="169"/>
        <v>-</v>
      </c>
    </row>
    <row r="783" spans="1:6" ht="12.75" customHeight="1" x14ac:dyDescent="0.2">
      <c r="A783" s="70">
        <v>36317</v>
      </c>
      <c r="B783" s="65" t="s">
        <v>1496</v>
      </c>
      <c r="C783" s="277" t="s">
        <v>1497</v>
      </c>
      <c r="D783" s="192">
        <v>0</v>
      </c>
      <c r="E783" s="326">
        <v>0</v>
      </c>
      <c r="F783" s="71" t="str">
        <f t="shared" si="169"/>
        <v>-</v>
      </c>
    </row>
    <row r="784" spans="1:6" ht="12.75" customHeight="1" x14ac:dyDescent="0.2">
      <c r="A784" s="70">
        <v>36318</v>
      </c>
      <c r="B784" s="65" t="s">
        <v>1498</v>
      </c>
      <c r="C784" s="277" t="s">
        <v>1499</v>
      </c>
      <c r="D784" s="192">
        <v>0</v>
      </c>
      <c r="E784" s="326">
        <v>0</v>
      </c>
      <c r="F784" s="71" t="str">
        <f t="shared" si="169"/>
        <v>-</v>
      </c>
    </row>
    <row r="785" spans="1:6" ht="12" x14ac:dyDescent="0.2">
      <c r="A785" s="70">
        <v>36319</v>
      </c>
      <c r="B785" s="182" t="s">
        <v>1500</v>
      </c>
      <c r="C785" s="277" t="s">
        <v>1501</v>
      </c>
      <c r="D785" s="192">
        <v>0</v>
      </c>
      <c r="E785" s="326">
        <v>0</v>
      </c>
      <c r="F785" s="71" t="str">
        <f t="shared" si="169"/>
        <v>-</v>
      </c>
    </row>
    <row r="786" spans="1:6" ht="12.75" customHeight="1" x14ac:dyDescent="0.2">
      <c r="A786" s="70">
        <v>36323</v>
      </c>
      <c r="B786" s="65" t="s">
        <v>1502</v>
      </c>
      <c r="C786" s="277" t="s">
        <v>1503</v>
      </c>
      <c r="D786" s="192">
        <v>0</v>
      </c>
      <c r="E786" s="326">
        <v>0</v>
      </c>
      <c r="F786" s="71" t="str">
        <f t="shared" si="169"/>
        <v>-</v>
      </c>
    </row>
    <row r="787" spans="1:6" ht="12.75" customHeight="1" x14ac:dyDescent="0.2">
      <c r="A787" s="70">
        <v>36324</v>
      </c>
      <c r="B787" s="65" t="s">
        <v>1504</v>
      </c>
      <c r="C787" s="277" t="s">
        <v>1505</v>
      </c>
      <c r="D787" s="192">
        <v>0</v>
      </c>
      <c r="E787" s="326">
        <v>0</v>
      </c>
      <c r="F787" s="71" t="str">
        <f t="shared" si="169"/>
        <v>-</v>
      </c>
    </row>
    <row r="788" spans="1:6" ht="12.75" customHeight="1" x14ac:dyDescent="0.2">
      <c r="A788" s="70">
        <v>36325</v>
      </c>
      <c r="B788" s="65" t="s">
        <v>1506</v>
      </c>
      <c r="C788" s="277" t="s">
        <v>1507</v>
      </c>
      <c r="D788" s="192">
        <v>0</v>
      </c>
      <c r="E788" s="326">
        <v>0</v>
      </c>
      <c r="F788" s="71" t="str">
        <f t="shared" si="169"/>
        <v>-</v>
      </c>
    </row>
    <row r="789" spans="1:6" ht="12.75" customHeight="1" x14ac:dyDescent="0.2">
      <c r="A789" s="70">
        <v>36326</v>
      </c>
      <c r="B789" s="65" t="s">
        <v>1508</v>
      </c>
      <c r="C789" s="277" t="s">
        <v>1509</v>
      </c>
      <c r="D789" s="192">
        <v>0</v>
      </c>
      <c r="E789" s="326">
        <v>0</v>
      </c>
      <c r="F789" s="71" t="str">
        <f t="shared" si="169"/>
        <v>-</v>
      </c>
    </row>
    <row r="790" spans="1:6" ht="12.75" customHeight="1" x14ac:dyDescent="0.2">
      <c r="A790" s="70">
        <v>36327</v>
      </c>
      <c r="B790" s="65" t="s">
        <v>1510</v>
      </c>
      <c r="C790" s="277" t="s">
        <v>1511</v>
      </c>
      <c r="D790" s="192">
        <v>0</v>
      </c>
      <c r="E790" s="326">
        <v>0</v>
      </c>
      <c r="F790" s="71" t="str">
        <f t="shared" si="169"/>
        <v>-</v>
      </c>
    </row>
    <row r="791" spans="1:6" ht="24" x14ac:dyDescent="0.2">
      <c r="A791" s="70">
        <v>36328</v>
      </c>
      <c r="B791" s="65" t="s">
        <v>1512</v>
      </c>
      <c r="C791" s="277" t="s">
        <v>1513</v>
      </c>
      <c r="D791" s="192">
        <v>0</v>
      </c>
      <c r="E791" s="326">
        <v>0</v>
      </c>
      <c r="F791" s="71" t="str">
        <f t="shared" si="169"/>
        <v>-</v>
      </c>
    </row>
    <row r="792" spans="1:6" ht="12" x14ac:dyDescent="0.2">
      <c r="A792" s="70">
        <v>36329</v>
      </c>
      <c r="B792" s="182" t="s">
        <v>1514</v>
      </c>
      <c r="C792" s="277" t="s">
        <v>1515</v>
      </c>
      <c r="D792" s="192">
        <v>0</v>
      </c>
      <c r="E792" s="326">
        <v>0</v>
      </c>
      <c r="F792" s="71" t="str">
        <f t="shared" si="169"/>
        <v>-</v>
      </c>
    </row>
    <row r="793" spans="1:6" ht="12.75" customHeight="1" x14ac:dyDescent="0.2">
      <c r="A793" s="70" t="s">
        <v>1516</v>
      </c>
      <c r="B793" s="182" t="s">
        <v>1517</v>
      </c>
      <c r="C793" s="276" t="s">
        <v>1516</v>
      </c>
      <c r="D793" s="192">
        <v>0</v>
      </c>
      <c r="E793" s="326">
        <v>0</v>
      </c>
      <c r="F793" s="71" t="str">
        <f t="shared" si="169"/>
        <v>-</v>
      </c>
    </row>
    <row r="794" spans="1:6" ht="12.75" customHeight="1" x14ac:dyDescent="0.2">
      <c r="A794" s="70" t="s">
        <v>1518</v>
      </c>
      <c r="B794" s="182" t="s">
        <v>1519</v>
      </c>
      <c r="C794" s="276" t="s">
        <v>1518</v>
      </c>
      <c r="D794" s="192">
        <v>0</v>
      </c>
      <c r="E794" s="326">
        <v>0</v>
      </c>
      <c r="F794" s="71" t="str">
        <f t="shared" si="169"/>
        <v>-</v>
      </c>
    </row>
    <row r="795" spans="1:6" ht="12.75" customHeight="1" x14ac:dyDescent="0.2">
      <c r="A795" s="70" t="s">
        <v>1520</v>
      </c>
      <c r="B795" s="182" t="s">
        <v>1521</v>
      </c>
      <c r="C795" s="276" t="s">
        <v>1520</v>
      </c>
      <c r="D795" s="192">
        <v>0</v>
      </c>
      <c r="E795" s="326">
        <v>0</v>
      </c>
      <c r="F795" s="71" t="str">
        <f t="shared" si="169"/>
        <v>-</v>
      </c>
    </row>
    <row r="796" spans="1:6" ht="12.75" customHeight="1" x14ac:dyDescent="0.2">
      <c r="A796" s="70" t="s">
        <v>1522</v>
      </c>
      <c r="B796" s="182" t="s">
        <v>1523</v>
      </c>
      <c r="C796" s="276" t="s">
        <v>1522</v>
      </c>
      <c r="D796" s="192">
        <v>0</v>
      </c>
      <c r="E796" s="326">
        <v>0</v>
      </c>
      <c r="F796" s="71" t="str">
        <f t="shared" si="169"/>
        <v>-</v>
      </c>
    </row>
    <row r="797" spans="1:6" ht="24" x14ac:dyDescent="0.2">
      <c r="A797" s="70" t="s">
        <v>1524</v>
      </c>
      <c r="B797" s="182" t="s">
        <v>1525</v>
      </c>
      <c r="C797" s="276" t="s">
        <v>1524</v>
      </c>
      <c r="D797" s="192">
        <v>0</v>
      </c>
      <c r="E797" s="326">
        <v>0</v>
      </c>
      <c r="F797" s="71" t="str">
        <f t="shared" si="169"/>
        <v>-</v>
      </c>
    </row>
    <row r="798" spans="1:6" ht="24" x14ac:dyDescent="0.2">
      <c r="A798" s="70" t="s">
        <v>1526</v>
      </c>
      <c r="B798" s="182" t="s">
        <v>1527</v>
      </c>
      <c r="C798" s="276" t="s">
        <v>1526</v>
      </c>
      <c r="D798" s="192">
        <v>0</v>
      </c>
      <c r="E798" s="326">
        <v>0</v>
      </c>
      <c r="F798" s="71" t="str">
        <f t="shared" si="169"/>
        <v>-</v>
      </c>
    </row>
    <row r="799" spans="1:6" ht="12.75" customHeight="1" x14ac:dyDescent="0.2">
      <c r="A799" s="70" t="s">
        <v>1528</v>
      </c>
      <c r="B799" s="182" t="s">
        <v>1529</v>
      </c>
      <c r="C799" s="276" t="s">
        <v>1528</v>
      </c>
      <c r="D799" s="192">
        <v>0</v>
      </c>
      <c r="E799" s="326">
        <v>0</v>
      </c>
      <c r="F799" s="71" t="str">
        <f t="shared" si="169"/>
        <v>-</v>
      </c>
    </row>
    <row r="800" spans="1:6" ht="24" x14ac:dyDescent="0.2">
      <c r="A800" s="70" t="s">
        <v>1530</v>
      </c>
      <c r="B800" s="182" t="s">
        <v>1531</v>
      </c>
      <c r="C800" s="276" t="s">
        <v>1530</v>
      </c>
      <c r="D800" s="192">
        <v>0</v>
      </c>
      <c r="E800" s="326">
        <v>0</v>
      </c>
      <c r="F800" s="71" t="str">
        <f t="shared" si="169"/>
        <v>-</v>
      </c>
    </row>
    <row r="801" spans="1:6" ht="12.75" customHeight="1" x14ac:dyDescent="0.2">
      <c r="A801" s="63" t="s">
        <v>1532</v>
      </c>
      <c r="B801" s="243" t="s">
        <v>1533</v>
      </c>
      <c r="C801" s="247" t="s">
        <v>1532</v>
      </c>
      <c r="D801" s="194">
        <v>0</v>
      </c>
      <c r="E801" s="326">
        <v>0</v>
      </c>
      <c r="F801" s="45" t="str">
        <f t="shared" si="169"/>
        <v>-</v>
      </c>
    </row>
    <row r="802" spans="1:6" ht="12.75" customHeight="1" x14ac:dyDescent="0.2">
      <c r="A802" s="63" t="s">
        <v>1534</v>
      </c>
      <c r="B802" s="243" t="s">
        <v>1535</v>
      </c>
      <c r="C802" s="247" t="s">
        <v>1534</v>
      </c>
      <c r="D802" s="194">
        <v>0</v>
      </c>
      <c r="E802" s="326">
        <v>0</v>
      </c>
      <c r="F802" s="45" t="str">
        <f t="shared" si="169"/>
        <v>-</v>
      </c>
    </row>
    <row r="803" spans="1:6" ht="24" x14ac:dyDescent="0.2">
      <c r="A803" s="63" t="s">
        <v>1536</v>
      </c>
      <c r="B803" s="243" t="s">
        <v>1537</v>
      </c>
      <c r="C803" s="247" t="s">
        <v>1536</v>
      </c>
      <c r="D803" s="194">
        <v>0</v>
      </c>
      <c r="E803" s="326">
        <v>0</v>
      </c>
      <c r="F803" s="45" t="str">
        <f t="shared" si="169"/>
        <v>-</v>
      </c>
    </row>
    <row r="804" spans="1:6" ht="24" x14ac:dyDescent="0.2">
      <c r="A804" s="70" t="s">
        <v>1538</v>
      </c>
      <c r="B804" s="182" t="s">
        <v>1539</v>
      </c>
      <c r="C804" s="276" t="s">
        <v>1538</v>
      </c>
      <c r="D804" s="192">
        <v>0</v>
      </c>
      <c r="E804" s="326">
        <v>0</v>
      </c>
      <c r="F804" s="71" t="str">
        <f t="shared" si="169"/>
        <v>-</v>
      </c>
    </row>
    <row r="805" spans="1:6" ht="24" x14ac:dyDescent="0.2">
      <c r="A805" s="70" t="s">
        <v>1540</v>
      </c>
      <c r="B805" s="182" t="s">
        <v>1541</v>
      </c>
      <c r="C805" s="276" t="s">
        <v>1540</v>
      </c>
      <c r="D805" s="192">
        <v>0</v>
      </c>
      <c r="E805" s="326">
        <v>0</v>
      </c>
      <c r="F805" s="71" t="str">
        <f t="shared" si="169"/>
        <v>-</v>
      </c>
    </row>
    <row r="806" spans="1:6" ht="24" x14ac:dyDescent="0.2">
      <c r="A806" s="70">
        <v>36511</v>
      </c>
      <c r="B806" s="182" t="s">
        <v>1542</v>
      </c>
      <c r="C806" s="276">
        <v>36511</v>
      </c>
      <c r="D806" s="192"/>
      <c r="E806" s="326">
        <v>0</v>
      </c>
      <c r="F806" s="71" t="str">
        <f t="shared" ref="F806:F814" si="171">IF(D806&lt;&gt;0,IF(E806/D806&gt;=100,"&gt;&gt;100",E806/D806*100),"-")</f>
        <v>-</v>
      </c>
    </row>
    <row r="807" spans="1:6" ht="24" x14ac:dyDescent="0.2">
      <c r="A807" s="70" t="s">
        <v>1543</v>
      </c>
      <c r="B807" s="182" t="s">
        <v>1544</v>
      </c>
      <c r="C807" s="276" t="s">
        <v>1543</v>
      </c>
      <c r="D807" s="192"/>
      <c r="E807" s="326">
        <v>0</v>
      </c>
      <c r="F807" s="71" t="str">
        <f t="shared" si="171"/>
        <v>-</v>
      </c>
    </row>
    <row r="808" spans="1:6" ht="24" x14ac:dyDescent="0.2">
      <c r="A808" s="70" t="s">
        <v>1545</v>
      </c>
      <c r="B808" s="182" t="s">
        <v>1546</v>
      </c>
      <c r="C808" s="276" t="s">
        <v>1545</v>
      </c>
      <c r="D808" s="192"/>
      <c r="E808" s="326">
        <v>0</v>
      </c>
      <c r="F808" s="71" t="str">
        <f t="shared" si="171"/>
        <v>-</v>
      </c>
    </row>
    <row r="809" spans="1:6" ht="24" x14ac:dyDescent="0.2">
      <c r="A809" s="70" t="s">
        <v>1547</v>
      </c>
      <c r="B809" s="182" t="s">
        <v>1548</v>
      </c>
      <c r="C809" s="276" t="s">
        <v>1547</v>
      </c>
      <c r="D809" s="192"/>
      <c r="E809" s="326">
        <v>0</v>
      </c>
      <c r="F809" s="71" t="str">
        <f t="shared" si="171"/>
        <v>-</v>
      </c>
    </row>
    <row r="810" spans="1:6" ht="24" x14ac:dyDescent="0.2">
      <c r="A810" s="70" t="s">
        <v>1549</v>
      </c>
      <c r="B810" s="182" t="s">
        <v>1550</v>
      </c>
      <c r="C810" s="276" t="s">
        <v>1549</v>
      </c>
      <c r="D810" s="192"/>
      <c r="E810" s="326">
        <v>0</v>
      </c>
      <c r="F810" s="71" t="str">
        <f t="shared" si="171"/>
        <v>-</v>
      </c>
    </row>
    <row r="811" spans="1:6" ht="24" x14ac:dyDescent="0.2">
      <c r="A811" s="70" t="s">
        <v>1551</v>
      </c>
      <c r="B811" s="182" t="s">
        <v>1552</v>
      </c>
      <c r="C811" s="276" t="s">
        <v>1551</v>
      </c>
      <c r="D811" s="192"/>
      <c r="E811" s="326">
        <v>0</v>
      </c>
      <c r="F811" s="71" t="str">
        <f t="shared" si="171"/>
        <v>-</v>
      </c>
    </row>
    <row r="812" spans="1:6" ht="12" x14ac:dyDescent="0.2">
      <c r="A812" s="70" t="s">
        <v>1553</v>
      </c>
      <c r="B812" s="182" t="s">
        <v>1554</v>
      </c>
      <c r="C812" s="276" t="s">
        <v>1553</v>
      </c>
      <c r="D812" s="192"/>
      <c r="E812" s="326">
        <v>0</v>
      </c>
      <c r="F812" s="71" t="str">
        <f t="shared" si="171"/>
        <v>-</v>
      </c>
    </row>
    <row r="813" spans="1:6" ht="12" x14ac:dyDescent="0.2">
      <c r="A813" s="70" t="s">
        <v>1555</v>
      </c>
      <c r="B813" s="182" t="s">
        <v>1556</v>
      </c>
      <c r="C813" s="276" t="s">
        <v>1555</v>
      </c>
      <c r="D813" s="192"/>
      <c r="E813" s="326">
        <v>0</v>
      </c>
      <c r="F813" s="71" t="str">
        <f t="shared" si="171"/>
        <v>-</v>
      </c>
    </row>
    <row r="814" spans="1:6" ht="12" x14ac:dyDescent="0.2">
      <c r="A814" s="70" t="s">
        <v>1557</v>
      </c>
      <c r="B814" s="182" t="s">
        <v>1558</v>
      </c>
      <c r="C814" s="276" t="s">
        <v>1557</v>
      </c>
      <c r="D814" s="192"/>
      <c r="E814" s="326">
        <v>0</v>
      </c>
      <c r="F814" s="71" t="str">
        <f t="shared" si="171"/>
        <v>-</v>
      </c>
    </row>
    <row r="815" spans="1:6" ht="24" x14ac:dyDescent="0.2">
      <c r="A815" s="70" t="s">
        <v>1559</v>
      </c>
      <c r="B815" s="182" t="s">
        <v>1560</v>
      </c>
      <c r="C815" s="276" t="s">
        <v>1559</v>
      </c>
      <c r="D815" s="192">
        <v>0</v>
      </c>
      <c r="E815" s="326">
        <v>0</v>
      </c>
      <c r="F815" s="71" t="str">
        <f t="shared" si="169"/>
        <v>-</v>
      </c>
    </row>
    <row r="816" spans="1:6" ht="12" x14ac:dyDescent="0.2">
      <c r="A816" s="70" t="s">
        <v>1561</v>
      </c>
      <c r="B816" s="182" t="s">
        <v>1562</v>
      </c>
      <c r="C816" s="276" t="s">
        <v>1561</v>
      </c>
      <c r="D816" s="192">
        <v>0</v>
      </c>
      <c r="E816" s="326">
        <v>0</v>
      </c>
      <c r="F816" s="71" t="str">
        <f t="shared" si="169"/>
        <v>-</v>
      </c>
    </row>
    <row r="817" spans="1:6" ht="24" x14ac:dyDescent="0.2">
      <c r="A817" s="70" t="s">
        <v>1563</v>
      </c>
      <c r="B817" s="65" t="s">
        <v>1564</v>
      </c>
      <c r="C817" s="277" t="s">
        <v>1563</v>
      </c>
      <c r="D817" s="192">
        <v>0</v>
      </c>
      <c r="E817" s="326">
        <v>0</v>
      </c>
      <c r="F817" s="71" t="str">
        <f t="shared" si="169"/>
        <v>-</v>
      </c>
    </row>
    <row r="818" spans="1:6" ht="24" x14ac:dyDescent="0.2">
      <c r="A818" s="70" t="s">
        <v>1565</v>
      </c>
      <c r="B818" s="65" t="s">
        <v>1566</v>
      </c>
      <c r="C818" s="277" t="s">
        <v>1565</v>
      </c>
      <c r="D818" s="192">
        <v>0</v>
      </c>
      <c r="E818" s="326">
        <v>0</v>
      </c>
      <c r="F818" s="71" t="str">
        <f t="shared" si="169"/>
        <v>-</v>
      </c>
    </row>
    <row r="819" spans="1:6" ht="24" x14ac:dyDescent="0.2">
      <c r="A819" s="70" t="s">
        <v>1567</v>
      </c>
      <c r="B819" s="65" t="s">
        <v>1568</v>
      </c>
      <c r="C819" s="277" t="s">
        <v>1567</v>
      </c>
      <c r="D819" s="192">
        <v>0</v>
      </c>
      <c r="E819" s="326">
        <v>0</v>
      </c>
      <c r="F819" s="71" t="str">
        <f t="shared" si="169"/>
        <v>-</v>
      </c>
    </row>
    <row r="820" spans="1:6" ht="24" x14ac:dyDescent="0.2">
      <c r="A820" s="70" t="s">
        <v>1569</v>
      </c>
      <c r="B820" s="65" t="s">
        <v>1570</v>
      </c>
      <c r="C820" s="277" t="s">
        <v>1569</v>
      </c>
      <c r="D820" s="192">
        <v>0</v>
      </c>
      <c r="E820" s="326">
        <v>0</v>
      </c>
      <c r="F820" s="71" t="str">
        <f t="shared" si="169"/>
        <v>-</v>
      </c>
    </row>
    <row r="821" spans="1:6" ht="12.75" customHeight="1" x14ac:dyDescent="0.2">
      <c r="A821" s="63" t="s">
        <v>1571</v>
      </c>
      <c r="B821" s="64" t="s">
        <v>1572</v>
      </c>
      <c r="C821" s="246" t="s">
        <v>1571</v>
      </c>
      <c r="D821" s="194">
        <v>0</v>
      </c>
      <c r="E821" s="326">
        <v>0</v>
      </c>
      <c r="F821" s="45" t="str">
        <f t="shared" si="169"/>
        <v>-</v>
      </c>
    </row>
    <row r="822" spans="1:6" ht="12.75" customHeight="1" x14ac:dyDescent="0.2">
      <c r="A822" s="63" t="s">
        <v>1573</v>
      </c>
      <c r="B822" s="64" t="s">
        <v>1574</v>
      </c>
      <c r="C822" s="246" t="s">
        <v>1573</v>
      </c>
      <c r="D822" s="194">
        <v>0</v>
      </c>
      <c r="E822" s="326">
        <v>0</v>
      </c>
      <c r="F822" s="45" t="str">
        <f t="shared" si="169"/>
        <v>-</v>
      </c>
    </row>
    <row r="823" spans="1:6" ht="12.75" customHeight="1" x14ac:dyDescent="0.2">
      <c r="A823" s="63" t="s">
        <v>1575</v>
      </c>
      <c r="B823" s="64" t="s">
        <v>1576</v>
      </c>
      <c r="C823" s="246" t="s">
        <v>1575</v>
      </c>
      <c r="D823" s="194">
        <v>0</v>
      </c>
      <c r="E823" s="326">
        <v>0</v>
      </c>
      <c r="F823" s="45" t="str">
        <f t="shared" si="169"/>
        <v>-</v>
      </c>
    </row>
    <row r="824" spans="1:6" ht="24" x14ac:dyDescent="0.2">
      <c r="A824" s="70" t="s">
        <v>1577</v>
      </c>
      <c r="B824" s="65" t="s">
        <v>1578</v>
      </c>
      <c r="C824" s="277" t="s">
        <v>1577</v>
      </c>
      <c r="D824" s="192">
        <v>0</v>
      </c>
      <c r="E824" s="326">
        <v>0</v>
      </c>
      <c r="F824" s="71" t="str">
        <f t="shared" si="169"/>
        <v>-</v>
      </c>
    </row>
    <row r="825" spans="1:6" ht="24" x14ac:dyDescent="0.2">
      <c r="A825" s="70" t="s">
        <v>1579</v>
      </c>
      <c r="B825" s="65" t="s">
        <v>1580</v>
      </c>
      <c r="C825" s="277" t="s">
        <v>1579</v>
      </c>
      <c r="D825" s="192">
        <v>0</v>
      </c>
      <c r="E825" s="326">
        <v>0</v>
      </c>
      <c r="F825" s="71" t="str">
        <f t="shared" si="169"/>
        <v>-</v>
      </c>
    </row>
    <row r="826" spans="1:6" ht="24" x14ac:dyDescent="0.2">
      <c r="A826" s="70" t="s">
        <v>1581</v>
      </c>
      <c r="B826" s="65" t="s">
        <v>1582</v>
      </c>
      <c r="C826" s="277" t="s">
        <v>1581</v>
      </c>
      <c r="D826" s="192">
        <v>0</v>
      </c>
      <c r="E826" s="326">
        <v>0</v>
      </c>
      <c r="F826" s="71" t="str">
        <f t="shared" si="169"/>
        <v>-</v>
      </c>
    </row>
    <row r="827" spans="1:6" ht="24" x14ac:dyDescent="0.2">
      <c r="A827" s="70" t="s">
        <v>1583</v>
      </c>
      <c r="B827" s="65" t="s">
        <v>1584</v>
      </c>
      <c r="C827" s="277" t="s">
        <v>1583</v>
      </c>
      <c r="D827" s="192">
        <v>0</v>
      </c>
      <c r="E827" s="326">
        <v>0</v>
      </c>
      <c r="F827" s="71" t="str">
        <f t="shared" si="169"/>
        <v>-</v>
      </c>
    </row>
    <row r="828" spans="1:6" ht="24" x14ac:dyDescent="0.2">
      <c r="A828" s="70" t="s">
        <v>1585</v>
      </c>
      <c r="B828" s="65" t="s">
        <v>1586</v>
      </c>
      <c r="C828" s="277" t="s">
        <v>1585</v>
      </c>
      <c r="D828" s="192">
        <v>0</v>
      </c>
      <c r="E828" s="326">
        <v>0</v>
      </c>
      <c r="F828" s="71" t="str">
        <f t="shared" si="169"/>
        <v>-</v>
      </c>
    </row>
    <row r="829" spans="1:6" ht="24" x14ac:dyDescent="0.2">
      <c r="A829" s="70" t="s">
        <v>1587</v>
      </c>
      <c r="B829" s="65" t="s">
        <v>1588</v>
      </c>
      <c r="C829" s="277" t="s">
        <v>1587</v>
      </c>
      <c r="D829" s="192">
        <v>0</v>
      </c>
      <c r="E829" s="326">
        <v>0</v>
      </c>
      <c r="F829" s="71" t="str">
        <f t="shared" si="169"/>
        <v>-</v>
      </c>
    </row>
    <row r="830" spans="1:6" ht="24" x14ac:dyDescent="0.2">
      <c r="A830" s="70" t="s">
        <v>1589</v>
      </c>
      <c r="B830" s="65" t="s">
        <v>1590</v>
      </c>
      <c r="C830" s="277" t="s">
        <v>1589</v>
      </c>
      <c r="D830" s="192">
        <v>0</v>
      </c>
      <c r="E830" s="326">
        <v>0</v>
      </c>
      <c r="F830" s="71" t="str">
        <f t="shared" si="169"/>
        <v>-</v>
      </c>
    </row>
    <row r="831" spans="1:6" ht="12.75" customHeight="1" x14ac:dyDescent="0.2">
      <c r="A831" s="70" t="s">
        <v>1591</v>
      </c>
      <c r="B831" s="65" t="s">
        <v>1592</v>
      </c>
      <c r="C831" s="277" t="s">
        <v>1591</v>
      </c>
      <c r="D831" s="192">
        <v>0</v>
      </c>
      <c r="E831" s="326">
        <v>0</v>
      </c>
      <c r="F831" s="71" t="str">
        <f t="shared" si="169"/>
        <v>-</v>
      </c>
    </row>
    <row r="832" spans="1:6" ht="12.75" customHeight="1" x14ac:dyDescent="0.2">
      <c r="A832" s="70" t="s">
        <v>1593</v>
      </c>
      <c r="B832" s="65" t="s">
        <v>1594</v>
      </c>
      <c r="C832" s="277" t="s">
        <v>1593</v>
      </c>
      <c r="D832" s="192">
        <v>0</v>
      </c>
      <c r="E832" s="326">
        <v>0</v>
      </c>
      <c r="F832" s="71" t="str">
        <f t="shared" si="169"/>
        <v>-</v>
      </c>
    </row>
    <row r="833" spans="1:6" ht="24" x14ac:dyDescent="0.2">
      <c r="A833" s="70" t="s">
        <v>1595</v>
      </c>
      <c r="B833" s="65" t="s">
        <v>1596</v>
      </c>
      <c r="C833" s="277" t="s">
        <v>1595</v>
      </c>
      <c r="D833" s="192">
        <v>0</v>
      </c>
      <c r="E833" s="326">
        <v>0</v>
      </c>
      <c r="F833" s="71" t="str">
        <f t="shared" si="169"/>
        <v>-</v>
      </c>
    </row>
    <row r="834" spans="1:6" ht="24" x14ac:dyDescent="0.2">
      <c r="A834" s="70" t="s">
        <v>1597</v>
      </c>
      <c r="B834" s="65" t="s">
        <v>1598</v>
      </c>
      <c r="C834" s="277" t="s">
        <v>1597</v>
      </c>
      <c r="D834" s="192">
        <v>0</v>
      </c>
      <c r="E834" s="326">
        <v>0</v>
      </c>
      <c r="F834" s="71" t="str">
        <f t="shared" si="169"/>
        <v>-</v>
      </c>
    </row>
    <row r="835" spans="1:6" ht="12.75" customHeight="1" x14ac:dyDescent="0.2">
      <c r="A835" s="70" t="s">
        <v>1599</v>
      </c>
      <c r="B835" s="65" t="s">
        <v>1600</v>
      </c>
      <c r="C835" s="277" t="s">
        <v>1599</v>
      </c>
      <c r="D835" s="192">
        <v>0</v>
      </c>
      <c r="E835" s="326">
        <v>0</v>
      </c>
      <c r="F835" s="71" t="str">
        <f t="shared" si="169"/>
        <v>-</v>
      </c>
    </row>
    <row r="836" spans="1:6" ht="12.75" customHeight="1" x14ac:dyDescent="0.2">
      <c r="A836" s="70" t="s">
        <v>1601</v>
      </c>
      <c r="B836" s="65" t="s">
        <v>1602</v>
      </c>
      <c r="C836" s="277" t="s">
        <v>1601</v>
      </c>
      <c r="D836" s="192">
        <v>0</v>
      </c>
      <c r="E836" s="326">
        <v>0</v>
      </c>
      <c r="F836" s="71" t="str">
        <f t="shared" si="169"/>
        <v>-</v>
      </c>
    </row>
    <row r="837" spans="1:6" ht="12.75" customHeight="1" x14ac:dyDescent="0.2">
      <c r="A837" s="70" t="s">
        <v>1603</v>
      </c>
      <c r="B837" s="65" t="s">
        <v>1604</v>
      </c>
      <c r="C837" s="277" t="s">
        <v>1603</v>
      </c>
      <c r="D837" s="192">
        <v>0</v>
      </c>
      <c r="E837" s="326">
        <v>0</v>
      </c>
      <c r="F837" s="71" t="str">
        <f t="shared" si="169"/>
        <v>-</v>
      </c>
    </row>
    <row r="838" spans="1:6" ht="12.75" customHeight="1" x14ac:dyDescent="0.2">
      <c r="A838" s="70" t="s">
        <v>1605</v>
      </c>
      <c r="B838" s="65" t="s">
        <v>1606</v>
      </c>
      <c r="C838" s="277" t="s">
        <v>1605</v>
      </c>
      <c r="D838" s="192">
        <v>0</v>
      </c>
      <c r="E838" s="326">
        <v>0</v>
      </c>
      <c r="F838" s="71" t="str">
        <f t="shared" si="169"/>
        <v>-</v>
      </c>
    </row>
    <row r="839" spans="1:6" ht="12.75" customHeight="1" x14ac:dyDescent="0.2">
      <c r="A839" s="63" t="s">
        <v>1607</v>
      </c>
      <c r="B839" s="64" t="s">
        <v>1608</v>
      </c>
      <c r="C839" s="246" t="s">
        <v>1607</v>
      </c>
      <c r="D839" s="194">
        <v>0</v>
      </c>
      <c r="E839" s="326">
        <v>0</v>
      </c>
      <c r="F839" s="45" t="str">
        <f t="shared" si="169"/>
        <v>-</v>
      </c>
    </row>
    <row r="840" spans="1:6" ht="12.75" customHeight="1" x14ac:dyDescent="0.2">
      <c r="A840" s="63" t="s">
        <v>1609</v>
      </c>
      <c r="B840" s="64" t="s">
        <v>1610</v>
      </c>
      <c r="C840" s="246" t="s">
        <v>1609</v>
      </c>
      <c r="D840" s="194">
        <v>0</v>
      </c>
      <c r="E840" s="326">
        <v>0</v>
      </c>
      <c r="F840" s="45" t="str">
        <f t="shared" si="169"/>
        <v>-</v>
      </c>
    </row>
    <row r="841" spans="1:6" ht="12.75" customHeight="1" x14ac:dyDescent="0.2">
      <c r="A841" s="63" t="s">
        <v>1611</v>
      </c>
      <c r="B841" s="64" t="s">
        <v>1612</v>
      </c>
      <c r="C841" s="246" t="s">
        <v>1611</v>
      </c>
      <c r="D841" s="194">
        <v>0</v>
      </c>
      <c r="E841" s="326">
        <v>0</v>
      </c>
      <c r="F841" s="45" t="str">
        <f t="shared" si="169"/>
        <v>-</v>
      </c>
    </row>
    <row r="842" spans="1:6" ht="12.75" customHeight="1" x14ac:dyDescent="0.2">
      <c r="A842" s="63" t="s">
        <v>1613</v>
      </c>
      <c r="B842" s="64" t="s">
        <v>1614</v>
      </c>
      <c r="C842" s="246" t="s">
        <v>1613</v>
      </c>
      <c r="D842" s="194">
        <v>0</v>
      </c>
      <c r="E842" s="326">
        <v>0</v>
      </c>
      <c r="F842" s="45" t="str">
        <f t="shared" si="169"/>
        <v>-</v>
      </c>
    </row>
    <row r="843" spans="1:6" ht="12.75" customHeight="1" x14ac:dyDescent="0.2">
      <c r="A843" s="63" t="s">
        <v>1615</v>
      </c>
      <c r="B843" s="64" t="s">
        <v>1616</v>
      </c>
      <c r="C843" s="246" t="s">
        <v>1615</v>
      </c>
      <c r="D843" s="194">
        <v>0</v>
      </c>
      <c r="E843" s="326">
        <v>0</v>
      </c>
      <c r="F843" s="45" t="str">
        <f t="shared" si="169"/>
        <v>-</v>
      </c>
    </row>
    <row r="844" spans="1:6" ht="12.75" customHeight="1" x14ac:dyDescent="0.2">
      <c r="A844" s="63" t="s">
        <v>1617</v>
      </c>
      <c r="B844" s="64" t="s">
        <v>1618</v>
      </c>
      <c r="C844" s="246" t="s">
        <v>1617</v>
      </c>
      <c r="D844" s="194">
        <v>0</v>
      </c>
      <c r="E844" s="326">
        <v>0</v>
      </c>
      <c r="F844" s="45" t="str">
        <f t="shared" si="169"/>
        <v>-</v>
      </c>
    </row>
    <row r="845" spans="1:6" ht="12.75" customHeight="1" x14ac:dyDescent="0.2">
      <c r="A845" s="63" t="s">
        <v>1619</v>
      </c>
      <c r="B845" s="64" t="s">
        <v>1620</v>
      </c>
      <c r="C845" s="246" t="s">
        <v>1619</v>
      </c>
      <c r="D845" s="194">
        <v>0</v>
      </c>
      <c r="E845" s="326">
        <v>0</v>
      </c>
      <c r="F845" s="45" t="str">
        <f t="shared" si="169"/>
        <v>-</v>
      </c>
    </row>
    <row r="846" spans="1:6" ht="12.75" customHeight="1" x14ac:dyDescent="0.2">
      <c r="A846" s="63">
        <v>37215</v>
      </c>
      <c r="B846" s="64" t="s">
        <v>1621</v>
      </c>
      <c r="C846" s="246" t="s">
        <v>1622</v>
      </c>
      <c r="D846" s="194">
        <v>4369.74</v>
      </c>
      <c r="E846" s="194">
        <v>9800.73</v>
      </c>
      <c r="F846" s="45">
        <f t="shared" si="169"/>
        <v>224.28634197915667</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327">
        <v>0</v>
      </c>
      <c r="F849" s="45" t="str">
        <f t="shared" si="169"/>
        <v>-</v>
      </c>
    </row>
    <row r="850" spans="1:6" ht="12.75" customHeight="1" x14ac:dyDescent="0.2">
      <c r="A850" s="63">
        <v>37219</v>
      </c>
      <c r="B850" s="64" t="s">
        <v>1629</v>
      </c>
      <c r="C850" s="246" t="s">
        <v>1630</v>
      </c>
      <c r="D850" s="194">
        <v>0</v>
      </c>
      <c r="E850" s="327">
        <v>0</v>
      </c>
      <c r="F850" s="45" t="str">
        <f t="shared" si="169"/>
        <v>-</v>
      </c>
    </row>
    <row r="851" spans="1:6" ht="12.75" customHeight="1" x14ac:dyDescent="0.2">
      <c r="A851" s="63">
        <v>37221</v>
      </c>
      <c r="B851" s="64" t="s">
        <v>1631</v>
      </c>
      <c r="C851" s="246" t="s">
        <v>1632</v>
      </c>
      <c r="D851" s="194">
        <v>0</v>
      </c>
      <c r="E851" s="327">
        <v>0</v>
      </c>
      <c r="F851" s="45" t="str">
        <f t="shared" si="169"/>
        <v>-</v>
      </c>
    </row>
    <row r="852" spans="1:6" ht="12.75" customHeight="1" x14ac:dyDescent="0.2">
      <c r="A852" s="63" t="s">
        <v>1633</v>
      </c>
      <c r="B852" s="64" t="s">
        <v>1610</v>
      </c>
      <c r="C852" s="246" t="s">
        <v>1633</v>
      </c>
      <c r="D852" s="194">
        <v>0</v>
      </c>
      <c r="E852" s="327">
        <v>0</v>
      </c>
      <c r="F852" s="45" t="str">
        <f t="shared" si="169"/>
        <v>-</v>
      </c>
    </row>
    <row r="853" spans="1:6" ht="12.75" customHeight="1" x14ac:dyDescent="0.2">
      <c r="A853" s="63" t="s">
        <v>1634</v>
      </c>
      <c r="B853" s="64" t="s">
        <v>1635</v>
      </c>
      <c r="C853" s="246" t="s">
        <v>1634</v>
      </c>
      <c r="D853" s="194">
        <v>0</v>
      </c>
      <c r="E853" s="327">
        <v>0</v>
      </c>
      <c r="F853" s="45" t="str">
        <f t="shared" si="169"/>
        <v>-</v>
      </c>
    </row>
    <row r="854" spans="1:6" ht="12.75" customHeight="1" x14ac:dyDescent="0.2">
      <c r="A854" s="63" t="s">
        <v>1636</v>
      </c>
      <c r="B854" s="64" t="s">
        <v>1637</v>
      </c>
      <c r="C854" s="246" t="s">
        <v>1636</v>
      </c>
      <c r="D854" s="194">
        <v>0</v>
      </c>
      <c r="E854" s="327">
        <v>0</v>
      </c>
      <c r="F854" s="45" t="str">
        <f t="shared" si="169"/>
        <v>-</v>
      </c>
    </row>
    <row r="855" spans="1:6" ht="12.75" customHeight="1" x14ac:dyDescent="0.2">
      <c r="A855" s="63" t="s">
        <v>1638</v>
      </c>
      <c r="B855" s="64" t="s">
        <v>1639</v>
      </c>
      <c r="C855" s="246" t="s">
        <v>1638</v>
      </c>
      <c r="D855" s="194">
        <v>0</v>
      </c>
      <c r="E855" s="327">
        <v>0</v>
      </c>
      <c r="F855" s="45" t="str">
        <f t="shared" si="169"/>
        <v>-</v>
      </c>
    </row>
    <row r="856" spans="1:6" ht="12.75" customHeight="1" x14ac:dyDescent="0.2">
      <c r="A856" s="63">
        <v>38117</v>
      </c>
      <c r="B856" s="64" t="s">
        <v>1640</v>
      </c>
      <c r="C856" s="246" t="s">
        <v>1641</v>
      </c>
      <c r="D856" s="194">
        <v>0</v>
      </c>
      <c r="E856" s="327">
        <v>0</v>
      </c>
      <c r="F856" s="45" t="str">
        <f t="shared" si="169"/>
        <v>-</v>
      </c>
    </row>
    <row r="857" spans="1:6" ht="12.75" customHeight="1" x14ac:dyDescent="0.2">
      <c r="A857" s="63">
        <v>38612</v>
      </c>
      <c r="B857" s="64" t="s">
        <v>1642</v>
      </c>
      <c r="C857" s="246" t="s">
        <v>1643</v>
      </c>
      <c r="D857" s="194">
        <v>0</v>
      </c>
      <c r="E857" s="327">
        <v>0</v>
      </c>
      <c r="F857" s="45" t="str">
        <f t="shared" si="169"/>
        <v>-</v>
      </c>
    </row>
    <row r="858" spans="1:6" ht="12.75" customHeight="1" x14ac:dyDescent="0.2">
      <c r="A858" s="63">
        <v>38613</v>
      </c>
      <c r="B858" s="64" t="s">
        <v>1644</v>
      </c>
      <c r="C858" s="246" t="s">
        <v>1645</v>
      </c>
      <c r="D858" s="194">
        <v>0</v>
      </c>
      <c r="E858" s="327">
        <v>0</v>
      </c>
      <c r="F858" s="45" t="str">
        <f t="shared" si="169"/>
        <v>-</v>
      </c>
    </row>
    <row r="859" spans="1:6" ht="12.75" customHeight="1" x14ac:dyDescent="0.2">
      <c r="A859" s="63">
        <v>38614</v>
      </c>
      <c r="B859" s="64" t="s">
        <v>1646</v>
      </c>
      <c r="C859" s="246" t="s">
        <v>1647</v>
      </c>
      <c r="D859" s="194">
        <v>0</v>
      </c>
      <c r="E859" s="327">
        <v>0</v>
      </c>
      <c r="F859" s="45" t="str">
        <f t="shared" si="169"/>
        <v>-</v>
      </c>
    </row>
    <row r="860" spans="1:6" ht="12.75" customHeight="1" x14ac:dyDescent="0.2">
      <c r="A860" s="63">
        <v>38615</v>
      </c>
      <c r="B860" s="64" t="s">
        <v>1648</v>
      </c>
      <c r="C860" s="246" t="s">
        <v>1649</v>
      </c>
      <c r="D860" s="194">
        <v>0</v>
      </c>
      <c r="E860" s="327">
        <v>0</v>
      </c>
      <c r="F860" s="45" t="str">
        <f t="shared" si="169"/>
        <v>-</v>
      </c>
    </row>
    <row r="861" spans="1:6" ht="12.75" customHeight="1" x14ac:dyDescent="0.2">
      <c r="A861" s="63">
        <v>38622</v>
      </c>
      <c r="B861" s="64" t="s">
        <v>1650</v>
      </c>
      <c r="C861" s="246" t="s">
        <v>1651</v>
      </c>
      <c r="D861" s="194">
        <v>0</v>
      </c>
      <c r="E861" s="327">
        <v>0</v>
      </c>
      <c r="F861" s="45" t="str">
        <f t="shared" si="169"/>
        <v>-</v>
      </c>
    </row>
    <row r="862" spans="1:6" ht="12.75" customHeight="1" x14ac:dyDescent="0.2">
      <c r="A862" s="63">
        <v>38623</v>
      </c>
      <c r="B862" s="64" t="s">
        <v>1652</v>
      </c>
      <c r="C862" s="246" t="s">
        <v>1653</v>
      </c>
      <c r="D862" s="194">
        <v>0</v>
      </c>
      <c r="E862" s="327">
        <v>0</v>
      </c>
      <c r="F862" s="45" t="str">
        <f t="shared" si="169"/>
        <v>-</v>
      </c>
    </row>
    <row r="863" spans="1:6" ht="12.75" customHeight="1" x14ac:dyDescent="0.2">
      <c r="A863" s="63">
        <v>38624</v>
      </c>
      <c r="B863" s="64" t="s">
        <v>1654</v>
      </c>
      <c r="C863" s="246" t="s">
        <v>1655</v>
      </c>
      <c r="D863" s="194">
        <v>0</v>
      </c>
      <c r="E863" s="327">
        <v>0</v>
      </c>
      <c r="F863" s="45" t="str">
        <f t="shared" si="169"/>
        <v>-</v>
      </c>
    </row>
    <row r="864" spans="1:6" ht="12.75" customHeight="1" x14ac:dyDescent="0.2">
      <c r="A864" s="63">
        <v>38625</v>
      </c>
      <c r="B864" s="64" t="s">
        <v>1656</v>
      </c>
      <c r="C864" s="246" t="s">
        <v>1657</v>
      </c>
      <c r="D864" s="194">
        <v>0</v>
      </c>
      <c r="E864" s="327">
        <v>0</v>
      </c>
      <c r="F864" s="45" t="str">
        <f t="shared" si="169"/>
        <v>-</v>
      </c>
    </row>
    <row r="865" spans="1:6" ht="12.75" customHeight="1" x14ac:dyDescent="0.2">
      <c r="A865" s="63" t="s">
        <v>1658</v>
      </c>
      <c r="B865" s="64" t="s">
        <v>1659</v>
      </c>
      <c r="C865" s="246" t="s">
        <v>1658</v>
      </c>
      <c r="D865" s="194">
        <v>0</v>
      </c>
      <c r="E865" s="327">
        <v>0</v>
      </c>
      <c r="F865" s="45" t="str">
        <f t="shared" si="169"/>
        <v>-</v>
      </c>
    </row>
    <row r="866" spans="1:6" ht="12.75" customHeight="1" x14ac:dyDescent="0.2">
      <c r="A866" s="63">
        <v>38631</v>
      </c>
      <c r="B866" s="64" t="s">
        <v>1660</v>
      </c>
      <c r="C866" s="246" t="s">
        <v>1661</v>
      </c>
      <c r="D866" s="194">
        <v>0</v>
      </c>
      <c r="E866" s="327">
        <v>0</v>
      </c>
      <c r="F866" s="45" t="str">
        <f t="shared" si="169"/>
        <v>-</v>
      </c>
    </row>
    <row r="867" spans="1:6" ht="12.75" customHeight="1" x14ac:dyDescent="0.2">
      <c r="A867" s="63">
        <v>38632</v>
      </c>
      <c r="B867" s="64" t="s">
        <v>1662</v>
      </c>
      <c r="C867" s="246" t="s">
        <v>1663</v>
      </c>
      <c r="D867" s="194">
        <v>0</v>
      </c>
      <c r="E867" s="327">
        <v>0</v>
      </c>
      <c r="F867" s="45" t="str">
        <f t="shared" si="169"/>
        <v>-</v>
      </c>
    </row>
    <row r="868" spans="1:6" ht="12.75" customHeight="1" x14ac:dyDescent="0.2">
      <c r="A868" s="63">
        <v>38641</v>
      </c>
      <c r="B868" s="64" t="s">
        <v>1664</v>
      </c>
      <c r="C868" s="246" t="s">
        <v>1665</v>
      </c>
      <c r="D868" s="194">
        <v>0</v>
      </c>
      <c r="E868" s="327">
        <v>0</v>
      </c>
      <c r="F868" s="45" t="str">
        <f t="shared" si="169"/>
        <v>-</v>
      </c>
    </row>
    <row r="869" spans="1:6" ht="12.75" customHeight="1" x14ac:dyDescent="0.2">
      <c r="A869" s="63" t="s">
        <v>1666</v>
      </c>
      <c r="B869" s="64" t="s">
        <v>1667</v>
      </c>
      <c r="C869" s="246" t="s">
        <v>1666</v>
      </c>
      <c r="D869" s="194">
        <v>0</v>
      </c>
      <c r="E869" s="327">
        <v>0</v>
      </c>
      <c r="F869" s="45" t="str">
        <f t="shared" si="169"/>
        <v>-</v>
      </c>
    </row>
    <row r="870" spans="1:6" ht="24" x14ac:dyDescent="0.2">
      <c r="A870" s="63" t="s">
        <v>1668</v>
      </c>
      <c r="B870" s="64" t="s">
        <v>1669</v>
      </c>
      <c r="C870" s="247" t="s">
        <v>1668</v>
      </c>
      <c r="D870" s="194">
        <v>0</v>
      </c>
      <c r="E870" s="327">
        <v>0</v>
      </c>
      <c r="F870" s="45" t="str">
        <f t="shared" si="169"/>
        <v>-</v>
      </c>
    </row>
    <row r="871" spans="1:6" ht="24" x14ac:dyDescent="0.2">
      <c r="A871" s="63" t="s">
        <v>1670</v>
      </c>
      <c r="B871" s="64" t="s">
        <v>1671</v>
      </c>
      <c r="C871" s="247" t="s">
        <v>1670</v>
      </c>
      <c r="D871" s="194">
        <v>0</v>
      </c>
      <c r="E871" s="327">
        <v>0</v>
      </c>
      <c r="F871" s="45" t="str">
        <f t="shared" si="169"/>
        <v>-</v>
      </c>
    </row>
    <row r="872" spans="1:6" ht="12.75" customHeight="1" x14ac:dyDescent="0.2">
      <c r="A872" s="63" t="s">
        <v>1672</v>
      </c>
      <c r="B872" s="64" t="s">
        <v>1673</v>
      </c>
      <c r="C872" s="247" t="s">
        <v>1672</v>
      </c>
      <c r="D872" s="194">
        <v>0</v>
      </c>
      <c r="E872" s="327">
        <v>0</v>
      </c>
      <c r="F872" s="45" t="str">
        <f t="shared" si="169"/>
        <v>-</v>
      </c>
    </row>
    <row r="873" spans="1:6" ht="24" x14ac:dyDescent="0.2">
      <c r="A873" s="63">
        <v>81212</v>
      </c>
      <c r="B873" s="64" t="s">
        <v>1674</v>
      </c>
      <c r="C873" s="246" t="s">
        <v>1675</v>
      </c>
      <c r="D873" s="194">
        <v>0</v>
      </c>
      <c r="E873" s="327">
        <v>0</v>
      </c>
      <c r="F873" s="45" t="str">
        <f t="shared" si="169"/>
        <v>-</v>
      </c>
    </row>
    <row r="874" spans="1:6" ht="12.75" customHeight="1" x14ac:dyDescent="0.2">
      <c r="A874" s="63">
        <v>81322</v>
      </c>
      <c r="B874" s="64" t="s">
        <v>1676</v>
      </c>
      <c r="C874" s="246" t="s">
        <v>1677</v>
      </c>
      <c r="D874" s="194">
        <v>0</v>
      </c>
      <c r="E874" s="327">
        <v>0</v>
      </c>
      <c r="F874" s="45" t="str">
        <f t="shared" si="169"/>
        <v>-</v>
      </c>
    </row>
    <row r="875" spans="1:6" ht="24" x14ac:dyDescent="0.2">
      <c r="A875" s="63">
        <v>81332</v>
      </c>
      <c r="B875" s="64" t="s">
        <v>1678</v>
      </c>
      <c r="C875" s="246" t="s">
        <v>1679</v>
      </c>
      <c r="D875" s="194">
        <v>0</v>
      </c>
      <c r="E875" s="327">
        <v>0</v>
      </c>
      <c r="F875" s="45" t="str">
        <f t="shared" si="169"/>
        <v>-</v>
      </c>
    </row>
    <row r="876" spans="1:6" ht="24" x14ac:dyDescent="0.2">
      <c r="A876" s="63">
        <v>81342</v>
      </c>
      <c r="B876" s="64" t="s">
        <v>1680</v>
      </c>
      <c r="C876" s="246" t="s">
        <v>1681</v>
      </c>
      <c r="D876" s="194">
        <v>0</v>
      </c>
      <c r="E876" s="327">
        <v>0</v>
      </c>
      <c r="F876" s="45" t="str">
        <f t="shared" si="169"/>
        <v>-</v>
      </c>
    </row>
    <row r="877" spans="1:6" ht="12.75" customHeight="1" x14ac:dyDescent="0.2">
      <c r="A877" s="63">
        <v>81411</v>
      </c>
      <c r="B877" s="64" t="s">
        <v>1682</v>
      </c>
      <c r="C877" s="246" t="s">
        <v>1683</v>
      </c>
      <c r="D877" s="194">
        <v>0</v>
      </c>
      <c r="E877" s="327">
        <v>0</v>
      </c>
      <c r="F877" s="45" t="str">
        <f t="shared" si="169"/>
        <v>-</v>
      </c>
    </row>
    <row r="878" spans="1:6" ht="12.75" customHeight="1" x14ac:dyDescent="0.2">
      <c r="A878" s="63">
        <v>81412</v>
      </c>
      <c r="B878" s="64" t="s">
        <v>1684</v>
      </c>
      <c r="C878" s="246" t="s">
        <v>1685</v>
      </c>
      <c r="D878" s="194">
        <v>0</v>
      </c>
      <c r="E878" s="327">
        <v>0</v>
      </c>
      <c r="F878" s="45" t="str">
        <f t="shared" si="169"/>
        <v>-</v>
      </c>
    </row>
    <row r="879" spans="1:6" ht="24" x14ac:dyDescent="0.2">
      <c r="A879" s="63">
        <v>81532</v>
      </c>
      <c r="B879" s="183" t="s">
        <v>1686</v>
      </c>
      <c r="C879" s="246" t="s">
        <v>1687</v>
      </c>
      <c r="D879" s="194">
        <v>0</v>
      </c>
      <c r="E879" s="327">
        <v>0</v>
      </c>
      <c r="F879" s="45" t="str">
        <f t="shared" si="169"/>
        <v>-</v>
      </c>
    </row>
    <row r="880" spans="1:6" ht="24" x14ac:dyDescent="0.2">
      <c r="A880" s="63">
        <v>81542</v>
      </c>
      <c r="B880" s="183" t="s">
        <v>1688</v>
      </c>
      <c r="C880" s="246" t="s">
        <v>1689</v>
      </c>
      <c r="D880" s="194">
        <v>0</v>
      </c>
      <c r="E880" s="327">
        <v>0</v>
      </c>
      <c r="F880" s="45" t="str">
        <f t="shared" si="169"/>
        <v>-</v>
      </c>
    </row>
    <row r="881" spans="1:6" ht="24" x14ac:dyDescent="0.2">
      <c r="A881" s="63">
        <v>81552</v>
      </c>
      <c r="B881" s="64" t="s">
        <v>1690</v>
      </c>
      <c r="C881" s="246" t="s">
        <v>1691</v>
      </c>
      <c r="D881" s="194">
        <v>0</v>
      </c>
      <c r="E881" s="327">
        <v>0</v>
      </c>
      <c r="F881" s="45" t="str">
        <f t="shared" si="169"/>
        <v>-</v>
      </c>
    </row>
    <row r="882" spans="1:6" ht="24" x14ac:dyDescent="0.2">
      <c r="A882" s="63">
        <v>81631</v>
      </c>
      <c r="B882" s="183" t="s">
        <v>1692</v>
      </c>
      <c r="C882" s="246" t="s">
        <v>1693</v>
      </c>
      <c r="D882" s="194">
        <v>0</v>
      </c>
      <c r="E882" s="327">
        <v>0</v>
      </c>
      <c r="F882" s="45" t="str">
        <f t="shared" si="169"/>
        <v>-</v>
      </c>
    </row>
    <row r="883" spans="1:6" ht="24" x14ac:dyDescent="0.2">
      <c r="A883" s="63">
        <v>81632</v>
      </c>
      <c r="B883" s="64" t="s">
        <v>1694</v>
      </c>
      <c r="C883" s="246" t="s">
        <v>1695</v>
      </c>
      <c r="D883" s="194">
        <v>0</v>
      </c>
      <c r="E883" s="327">
        <v>0</v>
      </c>
      <c r="F883" s="45" t="str">
        <f t="shared" si="169"/>
        <v>-</v>
      </c>
    </row>
    <row r="884" spans="1:6" ht="12.75" customHeight="1" x14ac:dyDescent="0.2">
      <c r="A884" s="63">
        <v>81641</v>
      </c>
      <c r="B884" s="64" t="s">
        <v>1696</v>
      </c>
      <c r="C884" s="246" t="s">
        <v>1697</v>
      </c>
      <c r="D884" s="194">
        <v>0</v>
      </c>
      <c r="E884" s="327">
        <v>0</v>
      </c>
      <c r="F884" s="45" t="str">
        <f t="shared" si="169"/>
        <v>-</v>
      </c>
    </row>
    <row r="885" spans="1:6" ht="12.75" customHeight="1" x14ac:dyDescent="0.2">
      <c r="A885" s="63">
        <v>81642</v>
      </c>
      <c r="B885" s="64" t="s">
        <v>1698</v>
      </c>
      <c r="C885" s="246" t="s">
        <v>1699</v>
      </c>
      <c r="D885" s="194">
        <v>0</v>
      </c>
      <c r="E885" s="327">
        <v>0</v>
      </c>
      <c r="F885" s="45" t="str">
        <f t="shared" si="169"/>
        <v>-</v>
      </c>
    </row>
    <row r="886" spans="1:6" ht="12.75" customHeight="1" x14ac:dyDescent="0.2">
      <c r="A886" s="63">
        <v>81711</v>
      </c>
      <c r="B886" s="64" t="s">
        <v>1700</v>
      </c>
      <c r="C886" s="246" t="s">
        <v>1701</v>
      </c>
      <c r="D886" s="194">
        <v>0</v>
      </c>
      <c r="E886" s="327">
        <v>0</v>
      </c>
      <c r="F886" s="45" t="str">
        <f t="shared" si="169"/>
        <v>-</v>
      </c>
    </row>
    <row r="887" spans="1:6" ht="12.75" customHeight="1" x14ac:dyDescent="0.2">
      <c r="A887" s="63">
        <v>81712</v>
      </c>
      <c r="B887" s="64" t="s">
        <v>1702</v>
      </c>
      <c r="C887" s="246" t="s">
        <v>1703</v>
      </c>
      <c r="D887" s="194">
        <v>0</v>
      </c>
      <c r="E887" s="327">
        <v>0</v>
      </c>
      <c r="F887" s="45" t="str">
        <f t="shared" si="169"/>
        <v>-</v>
      </c>
    </row>
    <row r="888" spans="1:6" ht="12.75" customHeight="1" x14ac:dyDescent="0.2">
      <c r="A888" s="63">
        <v>81721</v>
      </c>
      <c r="B888" s="64" t="s">
        <v>1704</v>
      </c>
      <c r="C888" s="246" t="s">
        <v>1705</v>
      </c>
      <c r="D888" s="194">
        <v>0</v>
      </c>
      <c r="E888" s="327">
        <v>0</v>
      </c>
      <c r="F888" s="45" t="str">
        <f t="shared" si="169"/>
        <v>-</v>
      </c>
    </row>
    <row r="889" spans="1:6" ht="12.75" customHeight="1" x14ac:dyDescent="0.2">
      <c r="A889" s="63">
        <v>81722</v>
      </c>
      <c r="B889" s="64" t="s">
        <v>1706</v>
      </c>
      <c r="C889" s="246" t="s">
        <v>1707</v>
      </c>
      <c r="D889" s="194">
        <v>0</v>
      </c>
      <c r="E889" s="327">
        <v>0</v>
      </c>
      <c r="F889" s="45" t="str">
        <f t="shared" si="169"/>
        <v>-</v>
      </c>
    </row>
    <row r="890" spans="1:6" ht="12.75" customHeight="1" x14ac:dyDescent="0.2">
      <c r="A890" s="63">
        <v>81731</v>
      </c>
      <c r="B890" s="64" t="s">
        <v>1708</v>
      </c>
      <c r="C890" s="246" t="s">
        <v>1709</v>
      </c>
      <c r="D890" s="194">
        <v>0</v>
      </c>
      <c r="E890" s="327">
        <v>0</v>
      </c>
      <c r="F890" s="45" t="str">
        <f t="shared" si="169"/>
        <v>-</v>
      </c>
    </row>
    <row r="891" spans="1:6" ht="12.75" customHeight="1" x14ac:dyDescent="0.2">
      <c r="A891" s="63">
        <v>81732</v>
      </c>
      <c r="B891" s="64" t="s">
        <v>1710</v>
      </c>
      <c r="C891" s="246" t="s">
        <v>1711</v>
      </c>
      <c r="D891" s="194">
        <v>0</v>
      </c>
      <c r="E891" s="327">
        <v>0</v>
      </c>
      <c r="F891" s="45" t="str">
        <f t="shared" si="169"/>
        <v>-</v>
      </c>
    </row>
    <row r="892" spans="1:6" ht="12.75" customHeight="1" x14ac:dyDescent="0.2">
      <c r="A892" s="63">
        <v>81741</v>
      </c>
      <c r="B892" s="64" t="s">
        <v>1712</v>
      </c>
      <c r="C892" s="246" t="s">
        <v>1713</v>
      </c>
      <c r="D892" s="194">
        <v>0</v>
      </c>
      <c r="E892" s="327">
        <v>0</v>
      </c>
      <c r="F892" s="45" t="str">
        <f t="shared" si="169"/>
        <v>-</v>
      </c>
    </row>
    <row r="893" spans="1:6" ht="12.75" customHeight="1" x14ac:dyDescent="0.2">
      <c r="A893" s="63">
        <v>81742</v>
      </c>
      <c r="B893" s="64" t="s">
        <v>1714</v>
      </c>
      <c r="C893" s="246" t="s">
        <v>1715</v>
      </c>
      <c r="D893" s="194">
        <v>0</v>
      </c>
      <c r="E893" s="327">
        <v>0</v>
      </c>
      <c r="F893" s="45" t="str">
        <f t="shared" si="169"/>
        <v>-</v>
      </c>
    </row>
    <row r="894" spans="1:6" ht="12.75" customHeight="1" x14ac:dyDescent="0.2">
      <c r="A894" s="63">
        <v>81751</v>
      </c>
      <c r="B894" s="64" t="s">
        <v>1716</v>
      </c>
      <c r="C894" s="246" t="s">
        <v>1717</v>
      </c>
      <c r="D894" s="194">
        <v>0</v>
      </c>
      <c r="E894" s="327">
        <v>0</v>
      </c>
      <c r="F894" s="45" t="str">
        <f t="shared" si="169"/>
        <v>-</v>
      </c>
    </row>
    <row r="895" spans="1:6" ht="12.75" customHeight="1" x14ac:dyDescent="0.2">
      <c r="A895" s="63">
        <v>81752</v>
      </c>
      <c r="B895" s="64" t="s">
        <v>1718</v>
      </c>
      <c r="C895" s="246" t="s">
        <v>1719</v>
      </c>
      <c r="D895" s="194">
        <v>0</v>
      </c>
      <c r="E895" s="327">
        <v>0</v>
      </c>
      <c r="F895" s="45" t="str">
        <f t="shared" si="169"/>
        <v>-</v>
      </c>
    </row>
    <row r="896" spans="1:6" ht="24" x14ac:dyDescent="0.2">
      <c r="A896" s="70">
        <v>81761</v>
      </c>
      <c r="B896" s="182" t="s">
        <v>1720</v>
      </c>
      <c r="C896" s="277" t="s">
        <v>1721</v>
      </c>
      <c r="D896" s="192">
        <v>0</v>
      </c>
      <c r="E896" s="327">
        <v>0</v>
      </c>
      <c r="F896" s="71" t="str">
        <f t="shared" si="169"/>
        <v>-</v>
      </c>
    </row>
    <row r="897" spans="1:6" ht="24" x14ac:dyDescent="0.2">
      <c r="A897" s="70">
        <v>81762</v>
      </c>
      <c r="B897" s="182" t="s">
        <v>1722</v>
      </c>
      <c r="C897" s="277" t="s">
        <v>1723</v>
      </c>
      <c r="D897" s="192">
        <v>0</v>
      </c>
      <c r="E897" s="327">
        <v>0</v>
      </c>
      <c r="F897" s="71" t="str">
        <f t="shared" si="169"/>
        <v>-</v>
      </c>
    </row>
    <row r="898" spans="1:6" ht="24" x14ac:dyDescent="0.2">
      <c r="A898" s="70">
        <v>81771</v>
      </c>
      <c r="B898" s="65" t="s">
        <v>1724</v>
      </c>
      <c r="C898" s="277" t="s">
        <v>1725</v>
      </c>
      <c r="D898" s="192">
        <v>0</v>
      </c>
      <c r="E898" s="327">
        <v>0</v>
      </c>
      <c r="F898" s="71" t="str">
        <f t="shared" si="169"/>
        <v>-</v>
      </c>
    </row>
    <row r="899" spans="1:6" ht="12" x14ac:dyDescent="0.2">
      <c r="A899" s="70">
        <v>81772</v>
      </c>
      <c r="B899" s="65" t="s">
        <v>1726</v>
      </c>
      <c r="C899" s="277" t="s">
        <v>1727</v>
      </c>
      <c r="D899" s="192">
        <v>0</v>
      </c>
      <c r="E899" s="327">
        <v>0</v>
      </c>
      <c r="F899" s="71" t="str">
        <f t="shared" si="169"/>
        <v>-</v>
      </c>
    </row>
    <row r="900" spans="1:6" ht="12.75" customHeight="1" x14ac:dyDescent="0.2">
      <c r="A900" s="70">
        <v>82412</v>
      </c>
      <c r="B900" s="65" t="s">
        <v>1728</v>
      </c>
      <c r="C900" s="277" t="s">
        <v>1729</v>
      </c>
      <c r="D900" s="192">
        <v>0</v>
      </c>
      <c r="E900" s="327">
        <v>0</v>
      </c>
      <c r="F900" s="71" t="str">
        <f t="shared" si="169"/>
        <v>-</v>
      </c>
    </row>
    <row r="901" spans="1:6" ht="12.75" customHeight="1" x14ac:dyDescent="0.2">
      <c r="A901" s="70">
        <v>84132</v>
      </c>
      <c r="B901" s="65" t="s">
        <v>1730</v>
      </c>
      <c r="C901" s="277" t="s">
        <v>1731</v>
      </c>
      <c r="D901" s="192">
        <v>0</v>
      </c>
      <c r="E901" s="327">
        <v>0</v>
      </c>
      <c r="F901" s="71" t="str">
        <f t="shared" si="169"/>
        <v>-</v>
      </c>
    </row>
    <row r="902" spans="1:6" ht="12.75" customHeight="1" x14ac:dyDescent="0.2">
      <c r="A902" s="70">
        <v>84142</v>
      </c>
      <c r="B902" s="65" t="s">
        <v>1732</v>
      </c>
      <c r="C902" s="277" t="s">
        <v>1733</v>
      </c>
      <c r="D902" s="192">
        <v>0</v>
      </c>
      <c r="E902" s="327">
        <v>0</v>
      </c>
      <c r="F902" s="71" t="str">
        <f t="shared" si="169"/>
        <v>-</v>
      </c>
    </row>
    <row r="903" spans="1:6" ht="12.75" customHeight="1" x14ac:dyDescent="0.2">
      <c r="A903" s="70">
        <v>84152</v>
      </c>
      <c r="B903" s="65" t="s">
        <v>1734</v>
      </c>
      <c r="C903" s="277" t="s">
        <v>1735</v>
      </c>
      <c r="D903" s="192">
        <v>0</v>
      </c>
      <c r="E903" s="327">
        <v>0</v>
      </c>
      <c r="F903" s="71" t="str">
        <f t="shared" si="169"/>
        <v>-</v>
      </c>
    </row>
    <row r="904" spans="1:6" ht="12.75" customHeight="1" x14ac:dyDescent="0.2">
      <c r="A904" s="70">
        <v>84162</v>
      </c>
      <c r="B904" s="65" t="s">
        <v>1736</v>
      </c>
      <c r="C904" s="277" t="s">
        <v>1737</v>
      </c>
      <c r="D904" s="192">
        <v>0</v>
      </c>
      <c r="E904" s="327">
        <v>0</v>
      </c>
      <c r="F904" s="71" t="str">
        <f t="shared" si="169"/>
        <v>-</v>
      </c>
    </row>
    <row r="905" spans="1:6" ht="12.75" customHeight="1" x14ac:dyDescent="0.2">
      <c r="A905" s="70">
        <v>84221</v>
      </c>
      <c r="B905" s="65" t="s">
        <v>1738</v>
      </c>
      <c r="C905" s="277" t="s">
        <v>1739</v>
      </c>
      <c r="D905" s="192">
        <v>0</v>
      </c>
      <c r="E905" s="327">
        <v>0</v>
      </c>
      <c r="F905" s="71" t="str">
        <f t="shared" si="169"/>
        <v>-</v>
      </c>
    </row>
    <row r="906" spans="1:6" ht="12.75" customHeight="1" x14ac:dyDescent="0.2">
      <c r="A906" s="70">
        <v>84222</v>
      </c>
      <c r="B906" s="65" t="s">
        <v>1740</v>
      </c>
      <c r="C906" s="277" t="s">
        <v>1741</v>
      </c>
      <c r="D906" s="192">
        <v>0</v>
      </c>
      <c r="E906" s="327">
        <v>0</v>
      </c>
      <c r="F906" s="71" t="str">
        <f t="shared" si="169"/>
        <v>-</v>
      </c>
    </row>
    <row r="907" spans="1:6" ht="12.75" customHeight="1" x14ac:dyDescent="0.2">
      <c r="A907" s="70" t="s">
        <v>1742</v>
      </c>
      <c r="B907" s="65" t="s">
        <v>1743</v>
      </c>
      <c r="C907" s="277" t="s">
        <v>1742</v>
      </c>
      <c r="D907" s="192">
        <v>0</v>
      </c>
      <c r="E907" s="327">
        <v>0</v>
      </c>
      <c r="F907" s="71" t="str">
        <f t="shared" si="169"/>
        <v>-</v>
      </c>
    </row>
    <row r="908" spans="1:6" ht="12.75" customHeight="1" x14ac:dyDescent="0.2">
      <c r="A908" s="70">
        <v>84232</v>
      </c>
      <c r="B908" s="65" t="s">
        <v>1744</v>
      </c>
      <c r="C908" s="277" t="s">
        <v>1745</v>
      </c>
      <c r="D908" s="192">
        <v>0</v>
      </c>
      <c r="E908" s="327">
        <v>0</v>
      </c>
      <c r="F908" s="71" t="str">
        <f t="shared" si="169"/>
        <v>-</v>
      </c>
    </row>
    <row r="909" spans="1:6" ht="24" x14ac:dyDescent="0.2">
      <c r="A909" s="70">
        <v>84242</v>
      </c>
      <c r="B909" s="65" t="s">
        <v>1746</v>
      </c>
      <c r="C909" s="277" t="s">
        <v>1747</v>
      </c>
      <c r="D909" s="192">
        <v>0</v>
      </c>
      <c r="E909" s="327">
        <v>0</v>
      </c>
      <c r="F909" s="71" t="str">
        <f t="shared" si="169"/>
        <v>-</v>
      </c>
    </row>
    <row r="910" spans="1:6" ht="24" x14ac:dyDescent="0.2">
      <c r="A910" s="70" t="s">
        <v>1748</v>
      </c>
      <c r="B910" s="65" t="s">
        <v>1749</v>
      </c>
      <c r="C910" s="277" t="s">
        <v>1748</v>
      </c>
      <c r="D910" s="192">
        <v>0</v>
      </c>
      <c r="E910" s="327">
        <v>0</v>
      </c>
      <c r="F910" s="71" t="str">
        <f t="shared" si="169"/>
        <v>-</v>
      </c>
    </row>
    <row r="911" spans="1:6" ht="12.75" customHeight="1" x14ac:dyDescent="0.2">
      <c r="A911" s="70">
        <v>84312</v>
      </c>
      <c r="B911" s="65" t="s">
        <v>1750</v>
      </c>
      <c r="C911" s="277" t="s">
        <v>1751</v>
      </c>
      <c r="D911" s="192">
        <v>0</v>
      </c>
      <c r="E911" s="327">
        <v>0</v>
      </c>
      <c r="F911" s="71" t="str">
        <f t="shared" si="169"/>
        <v>-</v>
      </c>
    </row>
    <row r="912" spans="1:6" ht="24" x14ac:dyDescent="0.2">
      <c r="A912" s="70">
        <v>84431</v>
      </c>
      <c r="B912" s="65" t="s">
        <v>1752</v>
      </c>
      <c r="C912" s="277" t="s">
        <v>1753</v>
      </c>
      <c r="D912" s="192">
        <v>0</v>
      </c>
      <c r="E912" s="327">
        <v>0</v>
      </c>
      <c r="F912" s="71" t="str">
        <f t="shared" si="169"/>
        <v>-</v>
      </c>
    </row>
    <row r="913" spans="1:6" ht="24" x14ac:dyDescent="0.2">
      <c r="A913" s="70">
        <v>84432</v>
      </c>
      <c r="B913" s="65" t="s">
        <v>1754</v>
      </c>
      <c r="C913" s="277" t="s">
        <v>1755</v>
      </c>
      <c r="D913" s="192">
        <v>0</v>
      </c>
      <c r="E913" s="327">
        <v>0</v>
      </c>
      <c r="F913" s="71" t="str">
        <f t="shared" si="169"/>
        <v>-</v>
      </c>
    </row>
    <row r="914" spans="1:6" ht="24" x14ac:dyDescent="0.2">
      <c r="A914" s="70" t="s">
        <v>1756</v>
      </c>
      <c r="B914" s="65" t="s">
        <v>1757</v>
      </c>
      <c r="C914" s="277" t="s">
        <v>1756</v>
      </c>
      <c r="D914" s="192">
        <v>0</v>
      </c>
      <c r="E914" s="327">
        <v>0</v>
      </c>
      <c r="F914" s="71" t="str">
        <f t="shared" si="169"/>
        <v>-</v>
      </c>
    </row>
    <row r="915" spans="1:6" ht="24" x14ac:dyDescent="0.2">
      <c r="A915" s="70">
        <v>84442</v>
      </c>
      <c r="B915" s="65" t="s">
        <v>1758</v>
      </c>
      <c r="C915" s="277" t="s">
        <v>1759</v>
      </c>
      <c r="D915" s="192">
        <v>0</v>
      </c>
      <c r="E915" s="327">
        <v>0</v>
      </c>
      <c r="F915" s="71" t="str">
        <f t="shared" si="169"/>
        <v>-</v>
      </c>
    </row>
    <row r="916" spans="1:6" ht="24" x14ac:dyDescent="0.2">
      <c r="A916" s="70">
        <v>84452</v>
      </c>
      <c r="B916" s="182" t="s">
        <v>1760</v>
      </c>
      <c r="C916" s="277" t="s">
        <v>1761</v>
      </c>
      <c r="D916" s="192">
        <v>0</v>
      </c>
      <c r="E916" s="327">
        <v>0</v>
      </c>
      <c r="F916" s="71" t="str">
        <f t="shared" si="169"/>
        <v>-</v>
      </c>
    </row>
    <row r="917" spans="1:6" ht="24" x14ac:dyDescent="0.2">
      <c r="A917" s="70" t="s">
        <v>1762</v>
      </c>
      <c r="B917" s="182" t="s">
        <v>1763</v>
      </c>
      <c r="C917" s="277" t="s">
        <v>1762</v>
      </c>
      <c r="D917" s="192">
        <v>0</v>
      </c>
      <c r="E917" s="327">
        <v>0</v>
      </c>
      <c r="F917" s="71" t="str">
        <f t="shared" si="169"/>
        <v>-</v>
      </c>
    </row>
    <row r="918" spans="1:6" ht="12.75" customHeight="1" x14ac:dyDescent="0.2">
      <c r="A918" s="70">
        <v>84461</v>
      </c>
      <c r="B918" s="65" t="s">
        <v>1764</v>
      </c>
      <c r="C918" s="277" t="s">
        <v>1765</v>
      </c>
      <c r="D918" s="192">
        <v>0</v>
      </c>
      <c r="E918" s="327">
        <v>0</v>
      </c>
      <c r="F918" s="71" t="str">
        <f t="shared" si="169"/>
        <v>-</v>
      </c>
    </row>
    <row r="919" spans="1:6" ht="12.75" customHeight="1" x14ac:dyDescent="0.2">
      <c r="A919" s="70">
        <v>84462</v>
      </c>
      <c r="B919" s="65" t="s">
        <v>1766</v>
      </c>
      <c r="C919" s="277" t="s">
        <v>1767</v>
      </c>
      <c r="D919" s="192">
        <v>0</v>
      </c>
      <c r="E919" s="327">
        <v>0</v>
      </c>
      <c r="F919" s="71" t="str">
        <f t="shared" si="169"/>
        <v>-</v>
      </c>
    </row>
    <row r="920" spans="1:6" ht="12.75" customHeight="1" x14ac:dyDescent="0.2">
      <c r="A920" s="70" t="s">
        <v>1768</v>
      </c>
      <c r="B920" s="65" t="s">
        <v>1769</v>
      </c>
      <c r="C920" s="277" t="s">
        <v>1768</v>
      </c>
      <c r="D920" s="192">
        <v>0</v>
      </c>
      <c r="E920" s="327">
        <v>0</v>
      </c>
      <c r="F920" s="71" t="str">
        <f t="shared" si="169"/>
        <v>-</v>
      </c>
    </row>
    <row r="921" spans="1:6" ht="12.75" customHeight="1" x14ac:dyDescent="0.2">
      <c r="A921" s="70">
        <v>84472</v>
      </c>
      <c r="B921" s="65" t="s">
        <v>1770</v>
      </c>
      <c r="C921" s="277" t="s">
        <v>1771</v>
      </c>
      <c r="D921" s="192">
        <v>0</v>
      </c>
      <c r="E921" s="327">
        <v>0</v>
      </c>
      <c r="F921" s="71" t="str">
        <f t="shared" si="169"/>
        <v>-</v>
      </c>
    </row>
    <row r="922" spans="1:6" ht="12.75" customHeight="1" x14ac:dyDescent="0.2">
      <c r="A922" s="70">
        <v>84482</v>
      </c>
      <c r="B922" s="65" t="s">
        <v>1772</v>
      </c>
      <c r="C922" s="277" t="s">
        <v>1773</v>
      </c>
      <c r="D922" s="192">
        <v>0</v>
      </c>
      <c r="E922" s="327">
        <v>0</v>
      </c>
      <c r="F922" s="71" t="str">
        <f t="shared" si="169"/>
        <v>-</v>
      </c>
    </row>
    <row r="923" spans="1:6" ht="12.75" customHeight="1" x14ac:dyDescent="0.2">
      <c r="A923" s="70" t="s">
        <v>1774</v>
      </c>
      <c r="B923" s="65" t="s">
        <v>1775</v>
      </c>
      <c r="C923" s="277" t="s">
        <v>1774</v>
      </c>
      <c r="D923" s="192">
        <v>0</v>
      </c>
      <c r="E923" s="327">
        <v>0</v>
      </c>
      <c r="F923" s="71" t="str">
        <f t="shared" si="169"/>
        <v>-</v>
      </c>
    </row>
    <row r="924" spans="1:6" ht="24" x14ac:dyDescent="0.2">
      <c r="A924" s="70">
        <v>84532</v>
      </c>
      <c r="B924" s="65" t="s">
        <v>1776</v>
      </c>
      <c r="C924" s="277" t="s">
        <v>1777</v>
      </c>
      <c r="D924" s="192">
        <v>0</v>
      </c>
      <c r="E924" s="327">
        <v>0</v>
      </c>
      <c r="F924" s="71" t="str">
        <f t="shared" si="169"/>
        <v>-</v>
      </c>
    </row>
    <row r="925" spans="1:6" ht="12.75" customHeight="1" x14ac:dyDescent="0.2">
      <c r="A925" s="70">
        <v>84542</v>
      </c>
      <c r="B925" s="65" t="s">
        <v>1778</v>
      </c>
      <c r="C925" s="277" t="s">
        <v>1779</v>
      </c>
      <c r="D925" s="192">
        <v>0</v>
      </c>
      <c r="E925" s="327">
        <v>0</v>
      </c>
      <c r="F925" s="71" t="str">
        <f t="shared" si="169"/>
        <v>-</v>
      </c>
    </row>
    <row r="926" spans="1:6" ht="12.75" customHeight="1" x14ac:dyDescent="0.2">
      <c r="A926" s="70">
        <v>84552</v>
      </c>
      <c r="B926" s="65" t="s">
        <v>1780</v>
      </c>
      <c r="C926" s="277" t="s">
        <v>1781</v>
      </c>
      <c r="D926" s="192">
        <v>0</v>
      </c>
      <c r="E926" s="327">
        <v>0</v>
      </c>
      <c r="F926" s="71" t="str">
        <f t="shared" si="169"/>
        <v>-</v>
      </c>
    </row>
    <row r="927" spans="1:6" ht="12.75" customHeight="1" x14ac:dyDescent="0.2">
      <c r="A927" s="70">
        <v>84711</v>
      </c>
      <c r="B927" s="65" t="s">
        <v>1782</v>
      </c>
      <c r="C927" s="277" t="s">
        <v>1783</v>
      </c>
      <c r="D927" s="192">
        <v>0</v>
      </c>
      <c r="E927" s="327">
        <v>0</v>
      </c>
      <c r="F927" s="71" t="str">
        <f t="shared" si="169"/>
        <v>-</v>
      </c>
    </row>
    <row r="928" spans="1:6" ht="12.75" customHeight="1" x14ac:dyDescent="0.2">
      <c r="A928" s="70">
        <v>84712</v>
      </c>
      <c r="B928" s="65" t="s">
        <v>1784</v>
      </c>
      <c r="C928" s="277" t="s">
        <v>1785</v>
      </c>
      <c r="D928" s="192">
        <v>0</v>
      </c>
      <c r="E928" s="327">
        <v>0</v>
      </c>
      <c r="F928" s="71" t="str">
        <f t="shared" si="169"/>
        <v>-</v>
      </c>
    </row>
    <row r="929" spans="1:6" ht="12.75" customHeight="1" x14ac:dyDescent="0.2">
      <c r="A929" s="63">
        <v>84721</v>
      </c>
      <c r="B929" s="64" t="s">
        <v>1786</v>
      </c>
      <c r="C929" s="246" t="s">
        <v>1787</v>
      </c>
      <c r="D929" s="194">
        <v>0</v>
      </c>
      <c r="E929" s="327">
        <v>0</v>
      </c>
      <c r="F929" s="45" t="str">
        <f t="shared" si="169"/>
        <v>-</v>
      </c>
    </row>
    <row r="930" spans="1:6" ht="12.75" customHeight="1" x14ac:dyDescent="0.2">
      <c r="A930" s="63">
        <v>84722</v>
      </c>
      <c r="B930" s="64" t="s">
        <v>1788</v>
      </c>
      <c r="C930" s="246" t="s">
        <v>1789</v>
      </c>
      <c r="D930" s="194">
        <v>0</v>
      </c>
      <c r="E930" s="327">
        <v>0</v>
      </c>
      <c r="F930" s="45" t="str">
        <f t="shared" si="169"/>
        <v>-</v>
      </c>
    </row>
    <row r="931" spans="1:6" ht="12.75" customHeight="1" x14ac:dyDescent="0.2">
      <c r="A931" s="63">
        <v>84731</v>
      </c>
      <c r="B931" s="64" t="s">
        <v>1790</v>
      </c>
      <c r="C931" s="246" t="s">
        <v>1791</v>
      </c>
      <c r="D931" s="194">
        <v>0</v>
      </c>
      <c r="E931" s="327">
        <v>0</v>
      </c>
      <c r="F931" s="45" t="str">
        <f t="shared" si="169"/>
        <v>-</v>
      </c>
    </row>
    <row r="932" spans="1:6" ht="12.75" customHeight="1" x14ac:dyDescent="0.2">
      <c r="A932" s="63">
        <v>84732</v>
      </c>
      <c r="B932" s="64" t="s">
        <v>1792</v>
      </c>
      <c r="C932" s="246" t="s">
        <v>1793</v>
      </c>
      <c r="D932" s="194">
        <v>0</v>
      </c>
      <c r="E932" s="327">
        <v>0</v>
      </c>
      <c r="F932" s="45" t="str">
        <f t="shared" si="169"/>
        <v>-</v>
      </c>
    </row>
    <row r="933" spans="1:6" ht="12.75" customHeight="1" x14ac:dyDescent="0.2">
      <c r="A933" s="63">
        <v>84741</v>
      </c>
      <c r="B933" s="64" t="s">
        <v>1794</v>
      </c>
      <c r="C933" s="246" t="s">
        <v>1795</v>
      </c>
      <c r="D933" s="194">
        <v>0</v>
      </c>
      <c r="E933" s="327">
        <v>0</v>
      </c>
      <c r="F933" s="45" t="str">
        <f t="shared" si="169"/>
        <v>-</v>
      </c>
    </row>
    <row r="934" spans="1:6" ht="12.75" customHeight="1" x14ac:dyDescent="0.2">
      <c r="A934" s="63">
        <v>84742</v>
      </c>
      <c r="B934" s="64" t="s">
        <v>1796</v>
      </c>
      <c r="C934" s="246" t="s">
        <v>1797</v>
      </c>
      <c r="D934" s="194">
        <v>0</v>
      </c>
      <c r="E934" s="327">
        <v>0</v>
      </c>
      <c r="F934" s="45" t="str">
        <f t="shared" si="169"/>
        <v>-</v>
      </c>
    </row>
    <row r="935" spans="1:6" ht="12.75" customHeight="1" x14ac:dyDescent="0.2">
      <c r="A935" s="63">
        <v>84751</v>
      </c>
      <c r="B935" s="64" t="s">
        <v>1798</v>
      </c>
      <c r="C935" s="246" t="s">
        <v>1799</v>
      </c>
      <c r="D935" s="194">
        <v>0</v>
      </c>
      <c r="E935" s="327">
        <v>0</v>
      </c>
      <c r="F935" s="45" t="str">
        <f t="shared" si="169"/>
        <v>-</v>
      </c>
    </row>
    <row r="936" spans="1:6" ht="12.75" customHeight="1" x14ac:dyDescent="0.2">
      <c r="A936" s="63">
        <v>84752</v>
      </c>
      <c r="B936" s="64" t="s">
        <v>1800</v>
      </c>
      <c r="C936" s="246" t="s">
        <v>1801</v>
      </c>
      <c r="D936" s="194">
        <v>0</v>
      </c>
      <c r="E936" s="327">
        <v>0</v>
      </c>
      <c r="F936" s="45" t="str">
        <f t="shared" si="169"/>
        <v>-</v>
      </c>
    </row>
    <row r="937" spans="1:6" ht="24" x14ac:dyDescent="0.2">
      <c r="A937" s="70">
        <v>84761</v>
      </c>
      <c r="B937" s="182" t="s">
        <v>1802</v>
      </c>
      <c r="C937" s="277" t="s">
        <v>1803</v>
      </c>
      <c r="D937" s="192">
        <v>0</v>
      </c>
      <c r="E937" s="327">
        <v>0</v>
      </c>
      <c r="F937" s="71" t="str">
        <f t="shared" si="169"/>
        <v>-</v>
      </c>
    </row>
    <row r="938" spans="1:6" ht="24" x14ac:dyDescent="0.2">
      <c r="A938" s="70">
        <v>84762</v>
      </c>
      <c r="B938" s="182" t="s">
        <v>1804</v>
      </c>
      <c r="C938" s="277" t="s">
        <v>1805</v>
      </c>
      <c r="D938" s="192">
        <v>0</v>
      </c>
      <c r="E938" s="327">
        <v>0</v>
      </c>
      <c r="F938" s="71" t="str">
        <f t="shared" si="169"/>
        <v>-</v>
      </c>
    </row>
    <row r="939" spans="1:6" ht="12" x14ac:dyDescent="0.2">
      <c r="A939" s="70" t="s">
        <v>1806</v>
      </c>
      <c r="B939" s="65" t="s">
        <v>1807</v>
      </c>
      <c r="C939" s="277" t="s">
        <v>1806</v>
      </c>
      <c r="D939" s="192">
        <v>0</v>
      </c>
      <c r="E939" s="327">
        <v>0</v>
      </c>
      <c r="F939" s="71" t="str">
        <f t="shared" si="169"/>
        <v>-</v>
      </c>
    </row>
    <row r="940" spans="1:6" ht="12" x14ac:dyDescent="0.2">
      <c r="A940" s="70" t="s">
        <v>1808</v>
      </c>
      <c r="B940" s="65" t="s">
        <v>1809</v>
      </c>
      <c r="C940" s="277" t="s">
        <v>1808</v>
      </c>
      <c r="D940" s="192">
        <v>0</v>
      </c>
      <c r="E940" s="327">
        <v>0</v>
      </c>
      <c r="F940" s="71" t="str">
        <f t="shared" si="169"/>
        <v>-</v>
      </c>
    </row>
    <row r="941" spans="1:6" ht="12.75" customHeight="1" x14ac:dyDescent="0.2">
      <c r="A941" s="70">
        <v>85412</v>
      </c>
      <c r="B941" s="65" t="s">
        <v>1810</v>
      </c>
      <c r="C941" s="277" t="s">
        <v>1811</v>
      </c>
      <c r="D941" s="192">
        <v>0</v>
      </c>
      <c r="E941" s="327">
        <v>0</v>
      </c>
      <c r="F941" s="71" t="str">
        <f t="shared" si="169"/>
        <v>-</v>
      </c>
    </row>
    <row r="942" spans="1:6" ht="24" x14ac:dyDescent="0.2">
      <c r="A942" s="70">
        <v>51212</v>
      </c>
      <c r="B942" s="182" t="s">
        <v>1812</v>
      </c>
      <c r="C942" s="277" t="s">
        <v>1813</v>
      </c>
      <c r="D942" s="192">
        <v>0</v>
      </c>
      <c r="E942" s="327">
        <v>0</v>
      </c>
      <c r="F942" s="71" t="str">
        <f t="shared" si="169"/>
        <v>-</v>
      </c>
    </row>
    <row r="943" spans="1:6" ht="12.75" customHeight="1" x14ac:dyDescent="0.2">
      <c r="A943" s="63">
        <v>51322</v>
      </c>
      <c r="B943" s="65" t="s">
        <v>1814</v>
      </c>
      <c r="C943" s="246" t="s">
        <v>1815</v>
      </c>
      <c r="D943" s="194">
        <v>0</v>
      </c>
      <c r="E943" s="327">
        <v>0</v>
      </c>
      <c r="F943" s="45" t="str">
        <f t="shared" si="169"/>
        <v>-</v>
      </c>
    </row>
    <row r="944" spans="1:6" ht="12.75" customHeight="1" x14ac:dyDescent="0.2">
      <c r="A944" s="63">
        <v>51332</v>
      </c>
      <c r="B944" s="64" t="s">
        <v>1816</v>
      </c>
      <c r="C944" s="246" t="s">
        <v>1817</v>
      </c>
      <c r="D944" s="194">
        <v>0</v>
      </c>
      <c r="E944" s="327">
        <v>0</v>
      </c>
      <c r="F944" s="45" t="str">
        <f t="shared" si="169"/>
        <v>-</v>
      </c>
    </row>
    <row r="945" spans="1:6" ht="24" x14ac:dyDescent="0.2">
      <c r="A945" s="63">
        <v>51342</v>
      </c>
      <c r="B945" s="64" t="s">
        <v>1818</v>
      </c>
      <c r="C945" s="246" t="s">
        <v>1819</v>
      </c>
      <c r="D945" s="194">
        <v>0</v>
      </c>
      <c r="E945" s="327">
        <v>0</v>
      </c>
      <c r="F945" s="45" t="str">
        <f t="shared" si="169"/>
        <v>-</v>
      </c>
    </row>
    <row r="946" spans="1:6" ht="12.75" customHeight="1" x14ac:dyDescent="0.2">
      <c r="A946" s="63">
        <v>51411</v>
      </c>
      <c r="B946" s="64" t="s">
        <v>1820</v>
      </c>
      <c r="C946" s="246" t="s">
        <v>1821</v>
      </c>
      <c r="D946" s="194">
        <v>0</v>
      </c>
      <c r="E946" s="327">
        <v>0</v>
      </c>
      <c r="F946" s="45" t="str">
        <f t="shared" si="169"/>
        <v>-</v>
      </c>
    </row>
    <row r="947" spans="1:6" ht="12.75" customHeight="1" x14ac:dyDescent="0.2">
      <c r="A947" s="63">
        <v>51412</v>
      </c>
      <c r="B947" s="64" t="s">
        <v>1822</v>
      </c>
      <c r="C947" s="246" t="s">
        <v>1823</v>
      </c>
      <c r="D947" s="194">
        <v>0</v>
      </c>
      <c r="E947" s="327">
        <v>0</v>
      </c>
      <c r="F947" s="45" t="str">
        <f t="shared" si="169"/>
        <v>-</v>
      </c>
    </row>
    <row r="948" spans="1:6" ht="24" x14ac:dyDescent="0.2">
      <c r="A948" s="63">
        <v>51532</v>
      </c>
      <c r="B948" s="64" t="s">
        <v>1824</v>
      </c>
      <c r="C948" s="246" t="s">
        <v>1825</v>
      </c>
      <c r="D948" s="194">
        <v>0</v>
      </c>
      <c r="E948" s="327">
        <v>0</v>
      </c>
      <c r="F948" s="45" t="str">
        <f t="shared" si="169"/>
        <v>-</v>
      </c>
    </row>
    <row r="949" spans="1:6" ht="24" x14ac:dyDescent="0.2">
      <c r="A949" s="63">
        <v>51542</v>
      </c>
      <c r="B949" s="64" t="s">
        <v>1826</v>
      </c>
      <c r="C949" s="246" t="s">
        <v>1827</v>
      </c>
      <c r="D949" s="194">
        <v>0</v>
      </c>
      <c r="E949" s="327">
        <v>0</v>
      </c>
      <c r="F949" s="45" t="str">
        <f t="shared" si="169"/>
        <v>-</v>
      </c>
    </row>
    <row r="950" spans="1:6" ht="24" x14ac:dyDescent="0.2">
      <c r="A950" s="63">
        <v>51552</v>
      </c>
      <c r="B950" s="183" t="s">
        <v>1828</v>
      </c>
      <c r="C950" s="246" t="s">
        <v>1829</v>
      </c>
      <c r="D950" s="194">
        <v>0</v>
      </c>
      <c r="E950" s="327">
        <v>0</v>
      </c>
      <c r="F950" s="45" t="str">
        <f t="shared" si="169"/>
        <v>-</v>
      </c>
    </row>
    <row r="951" spans="1:6" ht="24" x14ac:dyDescent="0.2">
      <c r="A951" s="63">
        <v>51631</v>
      </c>
      <c r="B951" s="64" t="s">
        <v>1830</v>
      </c>
      <c r="C951" s="246" t="s">
        <v>1831</v>
      </c>
      <c r="D951" s="194">
        <v>0</v>
      </c>
      <c r="E951" s="327">
        <v>0</v>
      </c>
      <c r="F951" s="45" t="str">
        <f t="shared" si="169"/>
        <v>-</v>
      </c>
    </row>
    <row r="952" spans="1:6" ht="24" x14ac:dyDescent="0.2">
      <c r="A952" s="63">
        <v>51632</v>
      </c>
      <c r="B952" s="64" t="s">
        <v>1832</v>
      </c>
      <c r="C952" s="246" t="s">
        <v>1833</v>
      </c>
      <c r="D952" s="194">
        <v>0</v>
      </c>
      <c r="E952" s="327">
        <v>0</v>
      </c>
      <c r="F952" s="45" t="str">
        <f t="shared" si="169"/>
        <v>-</v>
      </c>
    </row>
    <row r="953" spans="1:6" ht="12.75" customHeight="1" x14ac:dyDescent="0.2">
      <c r="A953" s="63">
        <v>51641</v>
      </c>
      <c r="B953" s="64" t="s">
        <v>1834</v>
      </c>
      <c r="C953" s="246" t="s">
        <v>1835</v>
      </c>
      <c r="D953" s="194">
        <v>0</v>
      </c>
      <c r="E953" s="327">
        <v>0</v>
      </c>
      <c r="F953" s="45" t="str">
        <f t="shared" si="169"/>
        <v>-</v>
      </c>
    </row>
    <row r="954" spans="1:6" ht="12.75" customHeight="1" x14ac:dyDescent="0.2">
      <c r="A954" s="63">
        <v>51642</v>
      </c>
      <c r="B954" s="64" t="s">
        <v>1836</v>
      </c>
      <c r="C954" s="246" t="s">
        <v>1837</v>
      </c>
      <c r="D954" s="194">
        <v>0</v>
      </c>
      <c r="E954" s="327">
        <v>0</v>
      </c>
      <c r="F954" s="45" t="str">
        <f t="shared" si="169"/>
        <v>-</v>
      </c>
    </row>
    <row r="955" spans="1:6" ht="12.75" customHeight="1" x14ac:dyDescent="0.2">
      <c r="A955" s="63">
        <v>51711</v>
      </c>
      <c r="B955" s="64" t="s">
        <v>1838</v>
      </c>
      <c r="C955" s="246" t="s">
        <v>1839</v>
      </c>
      <c r="D955" s="194">
        <v>0</v>
      </c>
      <c r="E955" s="327">
        <v>0</v>
      </c>
      <c r="F955" s="45" t="str">
        <f t="shared" si="169"/>
        <v>-</v>
      </c>
    </row>
    <row r="956" spans="1:6" ht="12.75" customHeight="1" x14ac:dyDescent="0.2">
      <c r="A956" s="63">
        <v>51712</v>
      </c>
      <c r="B956" s="64" t="s">
        <v>1840</v>
      </c>
      <c r="C956" s="246" t="s">
        <v>1841</v>
      </c>
      <c r="D956" s="194">
        <v>0</v>
      </c>
      <c r="E956" s="327">
        <v>0</v>
      </c>
      <c r="F956" s="45" t="str">
        <f t="shared" si="169"/>
        <v>-</v>
      </c>
    </row>
    <row r="957" spans="1:6" ht="12.75" customHeight="1" x14ac:dyDescent="0.2">
      <c r="A957" s="63">
        <v>51721</v>
      </c>
      <c r="B957" s="64" t="s">
        <v>1842</v>
      </c>
      <c r="C957" s="246" t="s">
        <v>1843</v>
      </c>
      <c r="D957" s="194">
        <v>0</v>
      </c>
      <c r="E957" s="327">
        <v>0</v>
      </c>
      <c r="F957" s="45" t="str">
        <f t="shared" si="169"/>
        <v>-</v>
      </c>
    </row>
    <row r="958" spans="1:6" ht="12.75" customHeight="1" x14ac:dyDescent="0.2">
      <c r="A958" s="63">
        <v>51722</v>
      </c>
      <c r="B958" s="64" t="s">
        <v>1844</v>
      </c>
      <c r="C958" s="246" t="s">
        <v>1845</v>
      </c>
      <c r="D958" s="194">
        <v>0</v>
      </c>
      <c r="E958" s="327">
        <v>0</v>
      </c>
      <c r="F958" s="45" t="str">
        <f t="shared" si="169"/>
        <v>-</v>
      </c>
    </row>
    <row r="959" spans="1:6" ht="12.75" customHeight="1" x14ac:dyDescent="0.2">
      <c r="A959" s="63">
        <v>51731</v>
      </c>
      <c r="B959" s="64" t="s">
        <v>1846</v>
      </c>
      <c r="C959" s="246" t="s">
        <v>1847</v>
      </c>
      <c r="D959" s="194">
        <v>0</v>
      </c>
      <c r="E959" s="327">
        <v>0</v>
      </c>
      <c r="F959" s="45" t="str">
        <f t="shared" si="169"/>
        <v>-</v>
      </c>
    </row>
    <row r="960" spans="1:6" ht="12.75" customHeight="1" x14ac:dyDescent="0.2">
      <c r="A960" s="63">
        <v>51732</v>
      </c>
      <c r="B960" s="64" t="s">
        <v>1848</v>
      </c>
      <c r="C960" s="246" t="s">
        <v>1849</v>
      </c>
      <c r="D960" s="194">
        <v>0</v>
      </c>
      <c r="E960" s="327">
        <v>0</v>
      </c>
      <c r="F960" s="45" t="str">
        <f t="shared" si="169"/>
        <v>-</v>
      </c>
    </row>
    <row r="961" spans="1:6" ht="12.75" customHeight="1" x14ac:dyDescent="0.2">
      <c r="A961" s="63">
        <v>51741</v>
      </c>
      <c r="B961" s="64" t="s">
        <v>1850</v>
      </c>
      <c r="C961" s="246" t="s">
        <v>1851</v>
      </c>
      <c r="D961" s="194">
        <v>0</v>
      </c>
      <c r="E961" s="327">
        <v>0</v>
      </c>
      <c r="F961" s="45" t="str">
        <f t="shared" si="169"/>
        <v>-</v>
      </c>
    </row>
    <row r="962" spans="1:6" ht="12.75" customHeight="1" x14ac:dyDescent="0.2">
      <c r="A962" s="63">
        <v>51742</v>
      </c>
      <c r="B962" s="64" t="s">
        <v>1852</v>
      </c>
      <c r="C962" s="246" t="s">
        <v>1853</v>
      </c>
      <c r="D962" s="194">
        <v>0</v>
      </c>
      <c r="E962" s="327">
        <v>0</v>
      </c>
      <c r="F962" s="45" t="str">
        <f t="shared" si="169"/>
        <v>-</v>
      </c>
    </row>
    <row r="963" spans="1:6" ht="12.75" customHeight="1" x14ac:dyDescent="0.2">
      <c r="A963" s="63">
        <v>51751</v>
      </c>
      <c r="B963" s="64" t="s">
        <v>1854</v>
      </c>
      <c r="C963" s="246" t="s">
        <v>1855</v>
      </c>
      <c r="D963" s="194">
        <v>0</v>
      </c>
      <c r="E963" s="327">
        <v>0</v>
      </c>
      <c r="F963" s="45" t="str">
        <f t="shared" si="169"/>
        <v>-</v>
      </c>
    </row>
    <row r="964" spans="1:6" ht="12.75" customHeight="1" x14ac:dyDescent="0.2">
      <c r="A964" s="63">
        <v>51752</v>
      </c>
      <c r="B964" s="64" t="s">
        <v>1856</v>
      </c>
      <c r="C964" s="246" t="s">
        <v>1857</v>
      </c>
      <c r="D964" s="194">
        <v>0</v>
      </c>
      <c r="E964" s="327">
        <v>0</v>
      </c>
      <c r="F964" s="45" t="str">
        <f t="shared" si="169"/>
        <v>-</v>
      </c>
    </row>
    <row r="965" spans="1:6" ht="24" x14ac:dyDescent="0.2">
      <c r="A965" s="63">
        <v>51761</v>
      </c>
      <c r="B965" s="65" t="s">
        <v>1858</v>
      </c>
      <c r="C965" s="246" t="s">
        <v>1859</v>
      </c>
      <c r="D965" s="194">
        <v>0</v>
      </c>
      <c r="E965" s="327">
        <v>0</v>
      </c>
      <c r="F965" s="45" t="str">
        <f t="shared" si="169"/>
        <v>-</v>
      </c>
    </row>
    <row r="966" spans="1:6" ht="24" x14ac:dyDescent="0.2">
      <c r="A966" s="70">
        <v>51762</v>
      </c>
      <c r="B966" s="65" t="s">
        <v>1860</v>
      </c>
      <c r="C966" s="277" t="s">
        <v>1861</v>
      </c>
      <c r="D966" s="192">
        <v>0</v>
      </c>
      <c r="E966" s="327">
        <v>0</v>
      </c>
      <c r="F966" s="71" t="str">
        <f t="shared" si="169"/>
        <v>-</v>
      </c>
    </row>
    <row r="967" spans="1:6" ht="12" x14ac:dyDescent="0.2">
      <c r="A967" s="70">
        <v>51771</v>
      </c>
      <c r="B967" s="65" t="s">
        <v>1862</v>
      </c>
      <c r="C967" s="277" t="s">
        <v>1863</v>
      </c>
      <c r="D967" s="192">
        <v>0</v>
      </c>
      <c r="E967" s="327">
        <v>0</v>
      </c>
      <c r="F967" s="71" t="str">
        <f t="shared" si="169"/>
        <v>-</v>
      </c>
    </row>
    <row r="968" spans="1:6" ht="12" x14ac:dyDescent="0.2">
      <c r="A968" s="70">
        <v>51772</v>
      </c>
      <c r="B968" s="65" t="s">
        <v>1864</v>
      </c>
      <c r="C968" s="277" t="s">
        <v>1865</v>
      </c>
      <c r="D968" s="192">
        <v>0</v>
      </c>
      <c r="E968" s="327">
        <v>0</v>
      </c>
      <c r="F968" s="71" t="str">
        <f t="shared" si="169"/>
        <v>-</v>
      </c>
    </row>
    <row r="969" spans="1:6" ht="24" x14ac:dyDescent="0.2">
      <c r="A969" s="70">
        <v>54132</v>
      </c>
      <c r="B969" s="65" t="s">
        <v>1866</v>
      </c>
      <c r="C969" s="277" t="s">
        <v>1867</v>
      </c>
      <c r="D969" s="192">
        <v>0</v>
      </c>
      <c r="E969" s="327">
        <v>0</v>
      </c>
      <c r="F969" s="71" t="str">
        <f t="shared" si="169"/>
        <v>-</v>
      </c>
    </row>
    <row r="970" spans="1:6" ht="24" x14ac:dyDescent="0.2">
      <c r="A970" s="63">
        <v>54142</v>
      </c>
      <c r="B970" s="65" t="s">
        <v>1868</v>
      </c>
      <c r="C970" s="246" t="s">
        <v>1869</v>
      </c>
      <c r="D970" s="194">
        <v>0</v>
      </c>
      <c r="E970" s="327">
        <v>0</v>
      </c>
      <c r="F970" s="45" t="str">
        <f t="shared" si="169"/>
        <v>-</v>
      </c>
    </row>
    <row r="971" spans="1:6" ht="12.75" customHeight="1" x14ac:dyDescent="0.2">
      <c r="A971" s="63">
        <v>54152</v>
      </c>
      <c r="B971" s="65" t="s">
        <v>1870</v>
      </c>
      <c r="C971" s="246" t="s">
        <v>1871</v>
      </c>
      <c r="D971" s="194">
        <v>0</v>
      </c>
      <c r="E971" s="327">
        <v>0</v>
      </c>
      <c r="F971" s="45" t="str">
        <f t="shared" si="169"/>
        <v>-</v>
      </c>
    </row>
    <row r="972" spans="1:6" ht="24" x14ac:dyDescent="0.2">
      <c r="A972" s="63">
        <v>54162</v>
      </c>
      <c r="B972" s="65" t="s">
        <v>1872</v>
      </c>
      <c r="C972" s="246" t="s">
        <v>1873</v>
      </c>
      <c r="D972" s="194">
        <v>0</v>
      </c>
      <c r="E972" s="327">
        <v>0</v>
      </c>
      <c r="F972" s="45" t="str">
        <f t="shared" si="169"/>
        <v>-</v>
      </c>
    </row>
    <row r="973" spans="1:6" ht="24" x14ac:dyDescent="0.2">
      <c r="A973" s="63">
        <v>54221</v>
      </c>
      <c r="B973" s="182" t="s">
        <v>1874</v>
      </c>
      <c r="C973" s="246" t="s">
        <v>1875</v>
      </c>
      <c r="D973" s="194">
        <v>0</v>
      </c>
      <c r="E973" s="327">
        <v>0</v>
      </c>
      <c r="F973" s="45" t="str">
        <f t="shared" si="169"/>
        <v>-</v>
      </c>
    </row>
    <row r="974" spans="1:6" ht="24" x14ac:dyDescent="0.2">
      <c r="A974" s="70">
        <v>54222</v>
      </c>
      <c r="B974" s="182" t="s">
        <v>1876</v>
      </c>
      <c r="C974" s="277" t="s">
        <v>1877</v>
      </c>
      <c r="D974" s="192">
        <v>0</v>
      </c>
      <c r="E974" s="327">
        <v>0</v>
      </c>
      <c r="F974" s="71" t="str">
        <f t="shared" si="169"/>
        <v>-</v>
      </c>
    </row>
    <row r="975" spans="1:6" ht="24" x14ac:dyDescent="0.2">
      <c r="A975" s="70" t="s">
        <v>1878</v>
      </c>
      <c r="B975" s="65" t="s">
        <v>1879</v>
      </c>
      <c r="C975" s="277" t="s">
        <v>1878</v>
      </c>
      <c r="D975" s="192">
        <v>0</v>
      </c>
      <c r="E975" s="327">
        <v>0</v>
      </c>
      <c r="F975" s="71" t="str">
        <f t="shared" si="169"/>
        <v>-</v>
      </c>
    </row>
    <row r="976" spans="1:6" ht="24" x14ac:dyDescent="0.2">
      <c r="A976" s="70">
        <v>54232</v>
      </c>
      <c r="B976" s="182" t="s">
        <v>1880</v>
      </c>
      <c r="C976" s="277" t="s">
        <v>1881</v>
      </c>
      <c r="D976" s="192">
        <v>0</v>
      </c>
      <c r="E976" s="327">
        <v>0</v>
      </c>
      <c r="F976" s="71" t="str">
        <f t="shared" si="169"/>
        <v>-</v>
      </c>
    </row>
    <row r="977" spans="1:6" ht="24" x14ac:dyDescent="0.2">
      <c r="A977" s="70">
        <v>54242</v>
      </c>
      <c r="B977" s="65" t="s">
        <v>1882</v>
      </c>
      <c r="C977" s="277" t="s">
        <v>1883</v>
      </c>
      <c r="D977" s="192">
        <v>0</v>
      </c>
      <c r="E977" s="327">
        <v>0</v>
      </c>
      <c r="F977" s="71" t="str">
        <f t="shared" si="169"/>
        <v>-</v>
      </c>
    </row>
    <row r="978" spans="1:6" ht="24" x14ac:dyDescent="0.2">
      <c r="A978" s="70" t="s">
        <v>1884</v>
      </c>
      <c r="B978" s="65" t="s">
        <v>1885</v>
      </c>
      <c r="C978" s="277" t="s">
        <v>1884</v>
      </c>
      <c r="D978" s="192">
        <v>0</v>
      </c>
      <c r="E978" s="327">
        <v>0</v>
      </c>
      <c r="F978" s="71" t="str">
        <f t="shared" si="169"/>
        <v>-</v>
      </c>
    </row>
    <row r="979" spans="1:6" ht="24" x14ac:dyDescent="0.2">
      <c r="A979" s="70">
        <v>54312</v>
      </c>
      <c r="B979" s="182" t="s">
        <v>1886</v>
      </c>
      <c r="C979" s="277" t="s">
        <v>1887</v>
      </c>
      <c r="D979" s="192">
        <v>0</v>
      </c>
      <c r="E979" s="327">
        <v>0</v>
      </c>
      <c r="F979" s="71" t="str">
        <f t="shared" si="169"/>
        <v>-</v>
      </c>
    </row>
    <row r="980" spans="1:6" ht="24" x14ac:dyDescent="0.2">
      <c r="A980" s="70">
        <v>54431</v>
      </c>
      <c r="B980" s="65" t="s">
        <v>1888</v>
      </c>
      <c r="C980" s="277" t="s">
        <v>1889</v>
      </c>
      <c r="D980" s="192">
        <v>0</v>
      </c>
      <c r="E980" s="327">
        <v>0</v>
      </c>
      <c r="F980" s="71" t="str">
        <f t="shared" si="169"/>
        <v>-</v>
      </c>
    </row>
    <row r="981" spans="1:6" ht="24" x14ac:dyDescent="0.2">
      <c r="A981" s="70">
        <v>54432</v>
      </c>
      <c r="B981" s="65" t="s">
        <v>1890</v>
      </c>
      <c r="C981" s="277" t="s">
        <v>1891</v>
      </c>
      <c r="D981" s="192">
        <v>0</v>
      </c>
      <c r="E981" s="327">
        <v>0</v>
      </c>
      <c r="F981" s="71" t="str">
        <f t="shared" si="169"/>
        <v>-</v>
      </c>
    </row>
    <row r="982" spans="1:6" ht="24" x14ac:dyDescent="0.2">
      <c r="A982" s="70" t="s">
        <v>1892</v>
      </c>
      <c r="B982" s="65" t="s">
        <v>1893</v>
      </c>
      <c r="C982" s="277" t="s">
        <v>1892</v>
      </c>
      <c r="D982" s="192">
        <v>0</v>
      </c>
      <c r="E982" s="327">
        <v>0</v>
      </c>
      <c r="F982" s="71" t="str">
        <f t="shared" si="169"/>
        <v>-</v>
      </c>
    </row>
    <row r="983" spans="1:6" ht="24" x14ac:dyDescent="0.2">
      <c r="A983" s="70">
        <v>54442</v>
      </c>
      <c r="B983" s="65" t="s">
        <v>1894</v>
      </c>
      <c r="C983" s="277" t="s">
        <v>1895</v>
      </c>
      <c r="D983" s="192">
        <v>0</v>
      </c>
      <c r="E983" s="327">
        <v>0</v>
      </c>
      <c r="F983" s="71" t="str">
        <f t="shared" si="169"/>
        <v>-</v>
      </c>
    </row>
    <row r="984" spans="1:6" ht="24" x14ac:dyDescent="0.2">
      <c r="A984" s="70">
        <v>54452</v>
      </c>
      <c r="B984" s="65" t="s">
        <v>1896</v>
      </c>
      <c r="C984" s="277" t="s">
        <v>1897</v>
      </c>
      <c r="D984" s="192">
        <v>0</v>
      </c>
      <c r="E984" s="327">
        <v>0</v>
      </c>
      <c r="F984" s="71" t="str">
        <f t="shared" si="169"/>
        <v>-</v>
      </c>
    </row>
    <row r="985" spans="1:6" ht="24" x14ac:dyDescent="0.2">
      <c r="A985" s="70" t="s">
        <v>1898</v>
      </c>
      <c r="B985" s="65" t="s">
        <v>1899</v>
      </c>
      <c r="C985" s="277" t="s">
        <v>1898</v>
      </c>
      <c r="D985" s="192">
        <v>0</v>
      </c>
      <c r="E985" s="327">
        <v>0</v>
      </c>
      <c r="F985" s="71" t="str">
        <f t="shared" si="169"/>
        <v>-</v>
      </c>
    </row>
    <row r="986" spans="1:6" ht="24" x14ac:dyDescent="0.2">
      <c r="A986" s="70">
        <v>54461</v>
      </c>
      <c r="B986" s="65" t="s">
        <v>1900</v>
      </c>
      <c r="C986" s="277" t="s">
        <v>1901</v>
      </c>
      <c r="D986" s="192">
        <v>0</v>
      </c>
      <c r="E986" s="327">
        <v>0</v>
      </c>
      <c r="F986" s="71" t="str">
        <f t="shared" si="169"/>
        <v>-</v>
      </c>
    </row>
    <row r="987" spans="1:6" ht="24" x14ac:dyDescent="0.2">
      <c r="A987" s="70">
        <v>54462</v>
      </c>
      <c r="B987" s="65" t="s">
        <v>1902</v>
      </c>
      <c r="C987" s="277" t="s">
        <v>1903</v>
      </c>
      <c r="D987" s="192">
        <v>0</v>
      </c>
      <c r="E987" s="327">
        <v>0</v>
      </c>
      <c r="F987" s="71" t="str">
        <f t="shared" si="169"/>
        <v>-</v>
      </c>
    </row>
    <row r="988" spans="1:6" ht="12" x14ac:dyDescent="0.2">
      <c r="A988" s="70" t="s">
        <v>1904</v>
      </c>
      <c r="B988" s="65" t="s">
        <v>1905</v>
      </c>
      <c r="C988" s="277" t="s">
        <v>1904</v>
      </c>
      <c r="D988" s="192">
        <v>0</v>
      </c>
      <c r="E988" s="327">
        <v>0</v>
      </c>
      <c r="F988" s="71" t="str">
        <f t="shared" si="169"/>
        <v>-</v>
      </c>
    </row>
    <row r="989" spans="1:6" ht="24" x14ac:dyDescent="0.2">
      <c r="A989" s="70">
        <v>54472</v>
      </c>
      <c r="B989" s="182" t="s">
        <v>1906</v>
      </c>
      <c r="C989" s="277" t="s">
        <v>1907</v>
      </c>
      <c r="D989" s="192">
        <v>0</v>
      </c>
      <c r="E989" s="327">
        <v>0</v>
      </c>
      <c r="F989" s="71" t="str">
        <f t="shared" si="169"/>
        <v>-</v>
      </c>
    </row>
    <row r="990" spans="1:6" ht="24" x14ac:dyDescent="0.2">
      <c r="A990" s="70">
        <v>54482</v>
      </c>
      <c r="B990" s="182" t="s">
        <v>1908</v>
      </c>
      <c r="C990" s="277" t="s">
        <v>1909</v>
      </c>
      <c r="D990" s="192">
        <v>0</v>
      </c>
      <c r="E990" s="327">
        <v>0</v>
      </c>
      <c r="F990" s="71" t="str">
        <f t="shared" si="169"/>
        <v>-</v>
      </c>
    </row>
    <row r="991" spans="1:6" ht="24" x14ac:dyDescent="0.2">
      <c r="A991" s="70" t="s">
        <v>1910</v>
      </c>
      <c r="B991" s="182" t="s">
        <v>1911</v>
      </c>
      <c r="C991" s="277" t="s">
        <v>1910</v>
      </c>
      <c r="D991" s="192">
        <v>0</v>
      </c>
      <c r="E991" s="327">
        <v>0</v>
      </c>
      <c r="F991" s="71" t="str">
        <f t="shared" si="169"/>
        <v>-</v>
      </c>
    </row>
    <row r="992" spans="1:6" ht="24" x14ac:dyDescent="0.2">
      <c r="A992" s="70">
        <v>54532</v>
      </c>
      <c r="B992" s="65" t="s">
        <v>1912</v>
      </c>
      <c r="C992" s="277" t="s">
        <v>1913</v>
      </c>
      <c r="D992" s="192">
        <v>0</v>
      </c>
      <c r="E992" s="327">
        <v>0</v>
      </c>
      <c r="F992" s="71" t="str">
        <f t="shared" si="169"/>
        <v>-</v>
      </c>
    </row>
    <row r="993" spans="1:6" ht="12.75" customHeight="1" x14ac:dyDescent="0.2">
      <c r="A993" s="70">
        <v>54542</v>
      </c>
      <c r="B993" s="65" t="s">
        <v>1914</v>
      </c>
      <c r="C993" s="277" t="s">
        <v>1915</v>
      </c>
      <c r="D993" s="192">
        <v>0</v>
      </c>
      <c r="E993" s="327">
        <v>0</v>
      </c>
      <c r="F993" s="71" t="str">
        <f t="shared" si="169"/>
        <v>-</v>
      </c>
    </row>
    <row r="994" spans="1:6" ht="24" x14ac:dyDescent="0.2">
      <c r="A994" s="70">
        <v>54552</v>
      </c>
      <c r="B994" s="65" t="s">
        <v>1916</v>
      </c>
      <c r="C994" s="277" t="s">
        <v>1917</v>
      </c>
      <c r="D994" s="192">
        <v>0</v>
      </c>
      <c r="E994" s="327">
        <v>0</v>
      </c>
      <c r="F994" s="71" t="str">
        <f t="shared" si="169"/>
        <v>-</v>
      </c>
    </row>
    <row r="995" spans="1:6" ht="12.75" customHeight="1" x14ac:dyDescent="0.2">
      <c r="A995" s="70">
        <v>54711</v>
      </c>
      <c r="B995" s="65" t="s">
        <v>1918</v>
      </c>
      <c r="C995" s="277" t="s">
        <v>1919</v>
      </c>
      <c r="D995" s="192">
        <v>0</v>
      </c>
      <c r="E995" s="327">
        <v>0</v>
      </c>
      <c r="F995" s="71" t="str">
        <f t="shared" si="169"/>
        <v>-</v>
      </c>
    </row>
    <row r="996" spans="1:6" ht="12.75" customHeight="1" x14ac:dyDescent="0.2">
      <c r="A996" s="70">
        <v>54712</v>
      </c>
      <c r="B996" s="65" t="s">
        <v>1920</v>
      </c>
      <c r="C996" s="277" t="s">
        <v>1921</v>
      </c>
      <c r="D996" s="192">
        <v>0</v>
      </c>
      <c r="E996" s="327">
        <v>0</v>
      </c>
      <c r="F996" s="71" t="str">
        <f t="shared" si="169"/>
        <v>-</v>
      </c>
    </row>
    <row r="997" spans="1:6" ht="12.75" customHeight="1" x14ac:dyDescent="0.2">
      <c r="A997" s="70">
        <v>54721</v>
      </c>
      <c r="B997" s="65" t="s">
        <v>1922</v>
      </c>
      <c r="C997" s="277" t="s">
        <v>1923</v>
      </c>
      <c r="D997" s="192">
        <v>0</v>
      </c>
      <c r="E997" s="327">
        <v>0</v>
      </c>
      <c r="F997" s="71" t="str">
        <f t="shared" si="169"/>
        <v>-</v>
      </c>
    </row>
    <row r="998" spans="1:6" ht="12.75" customHeight="1" x14ac:dyDescent="0.2">
      <c r="A998" s="70">
        <v>54722</v>
      </c>
      <c r="B998" s="65" t="s">
        <v>1924</v>
      </c>
      <c r="C998" s="277" t="s">
        <v>1925</v>
      </c>
      <c r="D998" s="192">
        <v>0</v>
      </c>
      <c r="E998" s="327">
        <v>0</v>
      </c>
      <c r="F998" s="71" t="str">
        <f t="shared" si="169"/>
        <v>-</v>
      </c>
    </row>
    <row r="999" spans="1:6" ht="12.75" customHeight="1" x14ac:dyDescent="0.2">
      <c r="A999" s="70">
        <v>54731</v>
      </c>
      <c r="B999" s="65" t="s">
        <v>1926</v>
      </c>
      <c r="C999" s="277" t="s">
        <v>1927</v>
      </c>
      <c r="D999" s="192">
        <v>0</v>
      </c>
      <c r="E999" s="327">
        <v>0</v>
      </c>
      <c r="F999" s="71" t="str">
        <f t="shared" si="169"/>
        <v>-</v>
      </c>
    </row>
    <row r="1000" spans="1:6" ht="12.75" customHeight="1" x14ac:dyDescent="0.2">
      <c r="A1000" s="70">
        <v>54732</v>
      </c>
      <c r="B1000" s="65" t="s">
        <v>1928</v>
      </c>
      <c r="C1000" s="277" t="s">
        <v>1929</v>
      </c>
      <c r="D1000" s="192">
        <v>0</v>
      </c>
      <c r="E1000" s="327">
        <v>0</v>
      </c>
      <c r="F1000" s="71" t="str">
        <f t="shared" si="169"/>
        <v>-</v>
      </c>
    </row>
    <row r="1001" spans="1:6" ht="12.75" customHeight="1" x14ac:dyDescent="0.2">
      <c r="A1001" s="70">
        <v>54741</v>
      </c>
      <c r="B1001" s="65" t="s">
        <v>1930</v>
      </c>
      <c r="C1001" s="277" t="s">
        <v>1931</v>
      </c>
      <c r="D1001" s="192">
        <v>0</v>
      </c>
      <c r="E1001" s="327">
        <v>0</v>
      </c>
      <c r="F1001" s="71" t="str">
        <f t="shared" si="169"/>
        <v>-</v>
      </c>
    </row>
    <row r="1002" spans="1:6" ht="12.75" customHeight="1" x14ac:dyDescent="0.2">
      <c r="A1002" s="70">
        <v>54742</v>
      </c>
      <c r="B1002" s="65" t="s">
        <v>1932</v>
      </c>
      <c r="C1002" s="277" t="s">
        <v>1933</v>
      </c>
      <c r="D1002" s="192">
        <v>0</v>
      </c>
      <c r="E1002" s="327">
        <v>0</v>
      </c>
      <c r="F1002" s="71" t="str">
        <f t="shared" si="169"/>
        <v>-</v>
      </c>
    </row>
    <row r="1003" spans="1:6" ht="24" x14ac:dyDescent="0.2">
      <c r="A1003" s="70">
        <v>54751</v>
      </c>
      <c r="B1003" s="65" t="s">
        <v>1934</v>
      </c>
      <c r="C1003" s="277" t="s">
        <v>1935</v>
      </c>
      <c r="D1003" s="192">
        <v>0</v>
      </c>
      <c r="E1003" s="327">
        <v>0</v>
      </c>
      <c r="F1003" s="71" t="str">
        <f t="shared" si="169"/>
        <v>-</v>
      </c>
    </row>
    <row r="1004" spans="1:6" ht="24" x14ac:dyDescent="0.2">
      <c r="A1004" s="70">
        <v>54752</v>
      </c>
      <c r="B1004" s="65" t="s">
        <v>1936</v>
      </c>
      <c r="C1004" s="277" t="s">
        <v>1937</v>
      </c>
      <c r="D1004" s="192">
        <v>0</v>
      </c>
      <c r="E1004" s="327">
        <v>0</v>
      </c>
      <c r="F1004" s="71" t="str">
        <f t="shared" si="169"/>
        <v>-</v>
      </c>
    </row>
    <row r="1005" spans="1:6" ht="24" x14ac:dyDescent="0.2">
      <c r="A1005" s="70">
        <v>54761</v>
      </c>
      <c r="B1005" s="65" t="s">
        <v>1938</v>
      </c>
      <c r="C1005" s="277" t="s">
        <v>1939</v>
      </c>
      <c r="D1005" s="192">
        <v>0</v>
      </c>
      <c r="E1005" s="327">
        <v>0</v>
      </c>
      <c r="F1005" s="71" t="str">
        <f t="shared" si="169"/>
        <v>-</v>
      </c>
    </row>
    <row r="1006" spans="1:6" ht="24" x14ac:dyDescent="0.2">
      <c r="A1006" s="70">
        <v>54762</v>
      </c>
      <c r="B1006" s="65" t="s">
        <v>1940</v>
      </c>
      <c r="C1006" s="277" t="s">
        <v>1941</v>
      </c>
      <c r="D1006" s="192">
        <v>0</v>
      </c>
      <c r="E1006" s="327">
        <v>0</v>
      </c>
      <c r="F1006" s="71" t="str">
        <f t="shared" si="169"/>
        <v>-</v>
      </c>
    </row>
    <row r="1007" spans="1:6" ht="24" x14ac:dyDescent="0.2">
      <c r="A1007" s="70">
        <v>54771</v>
      </c>
      <c r="B1007" s="65" t="s">
        <v>1942</v>
      </c>
      <c r="C1007" s="277" t="s">
        <v>1943</v>
      </c>
      <c r="D1007" s="192">
        <v>0</v>
      </c>
      <c r="E1007" s="327">
        <v>0</v>
      </c>
      <c r="F1007" s="71" t="str">
        <f t="shared" ref="F1007:F1009" si="172">IF(D1007&lt;&gt;0,IF(E1007/D1007&gt;=100,"&gt;&gt;100",E1007/D1007*100),"-")</f>
        <v>-</v>
      </c>
    </row>
    <row r="1008" spans="1:6" ht="24" x14ac:dyDescent="0.2">
      <c r="A1008" s="70">
        <v>54772</v>
      </c>
      <c r="B1008" s="65" t="s">
        <v>1944</v>
      </c>
      <c r="C1008" s="277" t="s">
        <v>1945</v>
      </c>
      <c r="D1008" s="192">
        <v>0</v>
      </c>
      <c r="E1008" s="327">
        <v>0</v>
      </c>
      <c r="F1008" s="71" t="str">
        <f t="shared" si="172"/>
        <v>-</v>
      </c>
    </row>
    <row r="1009" spans="1:6" ht="24" x14ac:dyDescent="0.2">
      <c r="A1009" s="73">
        <v>55312</v>
      </c>
      <c r="B1009" s="65" t="s">
        <v>1946</v>
      </c>
      <c r="C1009" s="278" t="s">
        <v>1947</v>
      </c>
      <c r="D1009" s="193">
        <v>0</v>
      </c>
      <c r="E1009" s="327">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7" zoomScaleNormal="100" workbookViewId="0">
      <selection activeCell="B291" sqref="B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1307076.42</v>
      </c>
      <c r="E6" s="180">
        <f t="shared" si="0"/>
        <v>1045278.2499999999</v>
      </c>
      <c r="F6" s="181">
        <f t="shared" ref="F6:F298" si="1">IF(D6&gt;0,IF(E6/D6&gt;=100,"&gt;&gt;100",E6/D6*100),"-")</f>
        <v>79.970706685994685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587383.67999999993</v>
      </c>
      <c r="E7" s="79">
        <f t="shared" si="2"/>
        <v>600250.5199999999</v>
      </c>
      <c r="F7" s="71">
        <f t="shared" si="1"/>
        <v>102.19053413264734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2540.4499999999998</v>
      </c>
      <c r="E8" s="79">
        <f>E9+E10-E11</f>
        <v>2540.4499999999998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2540.4499999999998</v>
      </c>
      <c r="E10" s="192">
        <v>2540.4499999999998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584843.23</v>
      </c>
      <c r="E12" s="79">
        <f t="shared" si="3"/>
        <v>597710.06999999995</v>
      </c>
      <c r="F12" s="71">
        <f t="shared" si="1"/>
        <v>102.20004940469261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275769.84000000003</v>
      </c>
      <c r="E13" s="79">
        <f t="shared" si="4"/>
        <v>271120.16000000003</v>
      </c>
      <c r="F13" s="71">
        <f t="shared" si="1"/>
        <v>98.313927295312638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371974.76</v>
      </c>
      <c r="E15" s="192">
        <v>371974.76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96204.92</v>
      </c>
      <c r="E18" s="192">
        <v>100854.6</v>
      </c>
      <c r="F18" s="71">
        <f t="shared" si="1"/>
        <v>104.83310001193287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24577.39</v>
      </c>
      <c r="E19" s="79">
        <f t="shared" si="5"/>
        <v>38236.22</v>
      </c>
      <c r="F19" s="71">
        <f t="shared" si="1"/>
        <v>155.57477828199009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104821.64</v>
      </c>
      <c r="E20" s="192">
        <v>103095.82</v>
      </c>
      <c r="F20" s="71">
        <f t="shared" si="1"/>
        <v>98.353565160781699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4345.68</v>
      </c>
      <c r="E21" s="192">
        <v>4345.68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3780.23</v>
      </c>
      <c r="E22" s="192">
        <v>578.72</v>
      </c>
      <c r="F22" s="71">
        <f t="shared" si="1"/>
        <v>15.309121402665976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1899.26</v>
      </c>
      <c r="E24" s="192">
        <v>1899.26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212.22</v>
      </c>
      <c r="E26" s="192">
        <v>892.66</v>
      </c>
      <c r="F26" s="71">
        <f t="shared" si="1"/>
        <v>420.62953538780511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90481.64</v>
      </c>
      <c r="E28" s="192">
        <v>72575.92</v>
      </c>
      <c r="F28" s="71">
        <f t="shared" si="1"/>
        <v>80.210659311657039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272728.49</v>
      </c>
      <c r="E35" s="79">
        <f t="shared" si="7"/>
        <v>278496.73</v>
      </c>
      <c r="F35" s="71">
        <f t="shared" si="1"/>
        <v>102.11501189333025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253318.73</v>
      </c>
      <c r="E36" s="192">
        <v>259086.97</v>
      </c>
      <c r="F36" s="71">
        <f t="shared" si="1"/>
        <v>102.27706810309682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19409.759999999998</v>
      </c>
      <c r="E37" s="192">
        <v>19409.759999999998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11767.51</v>
      </c>
      <c r="E45" s="79">
        <f t="shared" si="9"/>
        <v>9856.9599999999991</v>
      </c>
      <c r="F45" s="71">
        <f t="shared" si="1"/>
        <v>83.764194804168412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11435.7</v>
      </c>
      <c r="E47" s="192">
        <v>9525.15</v>
      </c>
      <c r="F47" s="71">
        <f t="shared" si="1"/>
        <v>83.293108423620751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331.81</v>
      </c>
      <c r="E49" s="192">
        <v>331.81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12664.05</v>
      </c>
      <c r="E54" s="192">
        <v>11699.61</v>
      </c>
      <c r="F54" s="71">
        <f t="shared" si="1"/>
        <v>92.384426782901215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12664.05</v>
      </c>
      <c r="E55" s="192">
        <v>11699.61</v>
      </c>
      <c r="F55" s="71">
        <f t="shared" si="1"/>
        <v>92.384426782901215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719692.74</v>
      </c>
      <c r="E69" s="79">
        <f>E70+E82+E88+E119+E135+E147+E165+E171</f>
        <v>445027.73</v>
      </c>
      <c r="F69" s="71">
        <f t="shared" si="1"/>
        <v>61.835795370118639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614393.42000000004</v>
      </c>
      <c r="E70" s="79">
        <f t="shared" si="12"/>
        <v>326310.53999999998</v>
      </c>
      <c r="F70" s="71">
        <f t="shared" si="1"/>
        <v>53.111008252659985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614393.42000000004</v>
      </c>
      <c r="E71" s="79">
        <f t="shared" si="13"/>
        <v>326310.53999999998</v>
      </c>
      <c r="F71" s="71">
        <f t="shared" si="1"/>
        <v>53.111008252659985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614393.42000000004</v>
      </c>
      <c r="E73" s="192">
        <v>326310.53999999998</v>
      </c>
      <c r="F73" s="71">
        <f t="shared" si="1"/>
        <v>53.111008252659985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65.02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65.02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1339.82</v>
      </c>
      <c r="E119" s="79">
        <f t="shared" si="18"/>
        <v>1339.82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1339.82</v>
      </c>
      <c r="E120" s="79">
        <f t="shared" si="19"/>
        <v>1339.82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1339.82</v>
      </c>
      <c r="E124" s="192">
        <v>1339.82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14626.05</v>
      </c>
      <c r="E135" s="79">
        <f t="shared" si="21"/>
        <v>14626.05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14626.05</v>
      </c>
      <c r="E136" s="79">
        <f t="shared" si="22"/>
        <v>14626.05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14626.05</v>
      </c>
      <c r="E137" s="192">
        <v>14626.05</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1592.24</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1564.24</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87676.19</v>
      </c>
      <c r="E171" s="79">
        <f t="shared" si="27"/>
        <v>102751.32</v>
      </c>
      <c r="F171" s="71">
        <f t="shared" si="1"/>
        <v>117.19409796433902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159.99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102591.33</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87676.19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1307076.42</v>
      </c>
      <c r="E176" s="79">
        <f>E177+E251</f>
        <v>1045278.25</v>
      </c>
      <c r="F176" s="71">
        <f t="shared" si="1"/>
        <v>79.970706685994699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936331.29</v>
      </c>
      <c r="E177" s="79">
        <f>E178+E197+E203+E219+E247+E248</f>
        <v>137462.32</v>
      </c>
      <c r="F177" s="71">
        <f t="shared" si="1"/>
        <v>14.680949090145221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936331.29</v>
      </c>
      <c r="E178" s="79">
        <f>SUM(E179:E181)+E185+E186+SUM(E194:E196)</f>
        <v>137462.32</v>
      </c>
      <c r="F178" s="71">
        <f t="shared" si="1"/>
        <v>14.680949090145221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87019.6</v>
      </c>
      <c r="E179" s="192">
        <v>122187.32</v>
      </c>
      <c r="F179" s="71">
        <f t="shared" si="1"/>
        <v>140.41356200212365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840439.78</v>
      </c>
      <c r="E180" s="192">
        <v>15275</v>
      </c>
      <c r="F180" s="71">
        <f t="shared" si="1"/>
        <v>1.817500832718794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84.41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84.41</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8787.5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326">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370745.13</v>
      </c>
      <c r="E251" s="79">
        <f>+E252+E255-E264+E274+E291</f>
        <v>907815.92999999993</v>
      </c>
      <c r="F251" s="71">
        <f t="shared" si="1"/>
        <v>244.86253669738019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603593.38</v>
      </c>
      <c r="E252" s="79">
        <f>E253-E254</f>
        <v>620617.31999999995</v>
      </c>
      <c r="F252" s="71">
        <f t="shared" si="1"/>
        <v>102.82043186093259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603593.38</v>
      </c>
      <c r="E253" s="192">
        <v>620617.31999999995</v>
      </c>
      <c r="F253" s="71">
        <f t="shared" si="1"/>
        <v>102.82043186093259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-234440.49</v>
      </c>
      <c r="E255" s="79">
        <f>E256-E260</f>
        <v>287198.61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316017.37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316017.37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234440.49</v>
      </c>
      <c r="E260" s="79">
        <f>SUM(E261:E263)</f>
        <v>28818.76</v>
      </c>
      <c r="F260" s="71">
        <f t="shared" si="1"/>
        <v>12.292569427746889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204432.66</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30007.83</v>
      </c>
      <c r="E262" s="192">
        <v>28818.76</v>
      </c>
      <c r="F262" s="71">
        <f t="shared" si="1"/>
        <v>96.037467554301642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1592.24</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1592.24</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1592.24</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833317.12</v>
      </c>
      <c r="E336" s="192">
        <v>15275</v>
      </c>
      <c r="F336" s="71">
        <f t="shared" si="43"/>
        <v>1.8330356635418699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103014.17</v>
      </c>
      <c r="E337" s="192">
        <v>122187.32</v>
      </c>
      <c r="F337" s="71">
        <f t="shared" si="43"/>
        <v>118.61214821223139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0</v>
      </c>
      <c r="E380" s="326">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 workbookViewId="0">
      <selection activeCell="E18" sqref="E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3806906.78</v>
      </c>
      <c r="E5" s="58">
        <f t="shared" si="0"/>
        <v>2911782.8</v>
      </c>
      <c r="F5" s="59">
        <f t="shared" ref="F5:F141" si="1">IF(D5&gt;0,IF(E5/D5&gt;=100,"&gt;&gt;100",E5/D5*100),"-")</f>
        <v>76.486842685441331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3806906.78</v>
      </c>
      <c r="E17" s="194">
        <v>2911782.8</v>
      </c>
      <c r="F17" s="45">
        <f t="shared" si="1"/>
        <v>76.486842685441331</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3806906.78</v>
      </c>
      <c r="E141" s="81">
        <f t="shared" si="28"/>
        <v>2911782.8</v>
      </c>
      <c r="F141" s="61">
        <f t="shared" si="1"/>
        <v>76.486842685441331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1" workbookViewId="0">
      <selection activeCell="B46" sqref="B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2">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7">
        <v>0</v>
      </c>
      <c r="E16" s="328">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7">
        <v>0</v>
      </c>
      <c r="E17" s="328">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7">
        <v>0</v>
      </c>
      <c r="E18" s="328">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7">
        <v>0</v>
      </c>
      <c r="E19" s="328">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7">
        <v>0</v>
      </c>
      <c r="E20" s="328">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7">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7">
        <v>0</v>
      </c>
      <c r="E25" s="328">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7">
        <v>0</v>
      </c>
      <c r="E26" s="328">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7">
        <v>0</v>
      </c>
      <c r="E27" s="328">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7">
        <v>0</v>
      </c>
      <c r="E28" s="328">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7">
        <v>0</v>
      </c>
      <c r="E29" s="328">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28">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28">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7">
        <v>0</v>
      </c>
      <c r="E46" s="328">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7">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936331.29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2805549.2399999998</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2776730.48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1150587.9099999999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1623651.84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510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1980.73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28818.76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0</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3604418.2099999995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3566811.9499999997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1135612.1399999999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2428629.91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589.16999999999996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1980.73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37606.26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137462.3200000003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15275</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15275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15275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15275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122187.32</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102591.33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19595.990000000002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21070</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STIN</cp:lastModifiedBy>
  <cp:lastPrinted>2026-01-27T19:26:59Z</cp:lastPrinted>
  <dcterms:created xsi:type="dcterms:W3CDTF">2022-04-01T05:14:30Z</dcterms:created>
  <dcterms:modified xsi:type="dcterms:W3CDTF">2026-01-28T15:33:18Z</dcterms:modified>
</cp:coreProperties>
</file>